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virginia.villeda\Desktop\Paso\"/>
    </mc:Choice>
  </mc:AlternateContent>
  <bookViews>
    <workbookView xWindow="0" yWindow="0" windowWidth="28800" windowHeight="12330" activeTab="1"/>
  </bookViews>
  <sheets>
    <sheet name="Captura" sheetId="3" r:id="rId1"/>
    <sheet name="IMPRIMIR" sheetId="4" r:id="rId2"/>
    <sheet name="C REFERENCIA" sheetId="1" state="hidden" r:id="rId3"/>
    <sheet name="CADENA DEPENDENCIA" sheetId="2" state="hidden" r:id="rId4"/>
  </sheets>
  <definedNames>
    <definedName name="_xlnm.Print_Area" localSheetId="0">Captura!$A$1:$G$35</definedName>
    <definedName name="_xlnm.Print_Area" localSheetId="1">IMPRIMIR!$A$1:$AC$57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4" l="1"/>
  <c r="T54" i="4" l="1"/>
  <c r="T52" i="4"/>
  <c r="T50" i="4"/>
  <c r="T48" i="4"/>
  <c r="T46" i="4"/>
  <c r="L54" i="4"/>
  <c r="L52" i="4"/>
  <c r="L50" i="4"/>
  <c r="L48" i="4"/>
  <c r="L46" i="4"/>
  <c r="F34" i="3"/>
  <c r="T57" i="4" s="1"/>
  <c r="I38" i="4"/>
  <c r="H38" i="4"/>
  <c r="G38" i="4"/>
  <c r="F38" i="4"/>
  <c r="M34" i="4"/>
  <c r="L34" i="4"/>
  <c r="K34" i="4"/>
  <c r="J34" i="4"/>
  <c r="I34" i="4"/>
  <c r="H34" i="4"/>
  <c r="G34" i="4"/>
  <c r="C19" i="1" l="1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1" i="2"/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" i="1"/>
  <c r="F29" i="4" l="1"/>
  <c r="U29" i="4"/>
  <c r="C19" i="4"/>
  <c r="C15" i="4"/>
  <c r="C11" i="4"/>
  <c r="Q7" i="4"/>
  <c r="C7" i="4"/>
</calcChain>
</file>

<file path=xl/sharedStrings.xml><?xml version="1.0" encoding="utf-8"?>
<sst xmlns="http://schemas.openxmlformats.org/spreadsheetml/2006/main" count="269" uniqueCount="233">
  <si>
    <t>Enajenación de bienes muebles inventariados</t>
  </si>
  <si>
    <t>Enajenación de bienes muebles no inventariados</t>
  </si>
  <si>
    <t>Desechos de bienes del gobierno federal inventariados</t>
  </si>
  <si>
    <t>Desechos de bienes del gobierno federal no inventariados</t>
  </si>
  <si>
    <t>Enajenación y Venta de Bases de Licitación Pública</t>
  </si>
  <si>
    <t>Reposición de corbatines de automóvil y subarrendamiento</t>
  </si>
  <si>
    <t>Intereses de valores</t>
  </si>
  <si>
    <t>Expedición de copias certificadas de documentos</t>
  </si>
  <si>
    <t>Copia simple, u hoja impresa por medio de dispositivo informático, tamaño carta u oficio.</t>
  </si>
  <si>
    <t>Disco compacto CD-R.</t>
  </si>
  <si>
    <t>Indemnizaciones inventariadas</t>
  </si>
  <si>
    <t>Indemnizaciones no inventariadas, Subarrendamiento, Apoyos por servicio de mantenimiento en áreas comunes y corbatines.</t>
  </si>
  <si>
    <t>Penalización a proveedores por entregas extemporáneas y otros de Cargas Financieras por Reintegros Extemporáneos</t>
  </si>
  <si>
    <t>Recuperaciones de Capital Efectivo</t>
  </si>
  <si>
    <t>07600011</t>
  </si>
  <si>
    <t>07600012</t>
  </si>
  <si>
    <t>07600013</t>
  </si>
  <si>
    <t>07600014</t>
  </si>
  <si>
    <t>07600017</t>
  </si>
  <si>
    <t>07600027</t>
  </si>
  <si>
    <t>07600031</t>
  </si>
  <si>
    <t>07600075</t>
  </si>
  <si>
    <t>07600082</t>
  </si>
  <si>
    <t>07700021</t>
  </si>
  <si>
    <t>07700022</t>
  </si>
  <si>
    <t>07700023</t>
  </si>
  <si>
    <t>07700050</t>
  </si>
  <si>
    <t>Subsecretaría De Desarrollo Social y Humano.</t>
  </si>
  <si>
    <t>Subsecretaría De Desarrollo Urbano y Ordenación del Territorio.</t>
  </si>
  <si>
    <t>Subsecretaría De Prospectiva, Planeación y Evaluación.</t>
  </si>
  <si>
    <t>Oficialía Mayor.</t>
  </si>
  <si>
    <t>Unidad Del Abogado General y Comisionado para la Transparencia.</t>
  </si>
  <si>
    <t>Unidad De Coordinación de Delegaciones.</t>
  </si>
  <si>
    <t>Unidad De Comunicación Social.</t>
  </si>
  <si>
    <t>Unidad De Programas de Atención de la Pobreza Urbana.</t>
  </si>
  <si>
    <t>Unidad De Microrregiones.</t>
  </si>
  <si>
    <t>Unidad De Desarrollo Regional.</t>
  </si>
  <si>
    <t>Unidad De Planeación y Relaciones Internacionales.</t>
  </si>
  <si>
    <t>Dirección General De Normatividad y Asuntos Contenciosos.</t>
  </si>
  <si>
    <t>Dirección General De Vinculación Interinstitucional.</t>
  </si>
  <si>
    <t>Dirección General De Geoestadística y Padrones de Beneficiarios.</t>
  </si>
  <si>
    <t>Dirección General De Atención a Grupos Prioritarios.</t>
  </si>
  <si>
    <t>Dirección General De Políticas Sociales.</t>
  </si>
  <si>
    <t>Dirección General De Opciones Productivas.</t>
  </si>
  <si>
    <t>Dirección General De Seguimiento.</t>
  </si>
  <si>
    <t>Dirección General De Desarrollo Territorial.</t>
  </si>
  <si>
    <t>Dirección General De Desarrollo Urbano y Suelo.</t>
  </si>
  <si>
    <t>Dirección General De Evaluación y Monitoreo de los Programas Sociales.</t>
  </si>
  <si>
    <t>Dirección General De Equipamiento e Infraestructura en Zonas Urbano-Marginadas.</t>
  </si>
  <si>
    <t>Dirección General De Análisis y Prospectiva.</t>
  </si>
  <si>
    <t>Dirección General de Recursos Humanos.</t>
  </si>
  <si>
    <t>Dirección General De Recursos Materiales.</t>
  </si>
  <si>
    <t>Dirección General De Programación y Presupuesto.</t>
  </si>
  <si>
    <t>Dirección General De Organización.</t>
  </si>
  <si>
    <t>Dirección General De Informática.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</si>
  <si>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</si>
  <si>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</si>
  <si>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</si>
  <si>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</si>
  <si>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</si>
  <si>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</si>
  <si>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</si>
  <si>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</si>
  <si>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</si>
  <si>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</si>
  <si>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</si>
  <si>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</si>
  <si>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</si>
  <si>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</si>
  <si>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</si>
  <si>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</si>
  <si>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</si>
  <si>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</si>
  <si>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</si>
  <si>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</si>
  <si>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</si>
  <si>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</si>
  <si>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</si>
  <si>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</si>
  <si>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</si>
  <si>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</si>
  <si>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</si>
  <si>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</si>
  <si>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Comisión Nacional de Fomento a la Vivienda.</t>
  </si>
  <si>
    <t>Dirección General de Recursos Materiales</t>
  </si>
  <si>
    <t>Dirección General Adjunta de Equidad de Género y Proyectos Estratégicos para el Desarrollo</t>
  </si>
  <si>
    <t>Dirección General Adjunta de Fomento, Profesionalización e Investigación</t>
  </si>
  <si>
    <t>Dirección General Adjunta de Administración, Organización e Información</t>
  </si>
  <si>
    <t>Dirección General Adjunta de Vinculación y Coinversión Social</t>
  </si>
  <si>
    <t>Secretaría Técnica de Comunicación y Difusión</t>
  </si>
  <si>
    <t>Dirección de Asuntos Jurídicos</t>
  </si>
  <si>
    <t>Secretaría de Apoyo Técnico e Investigación</t>
  </si>
  <si>
    <t>Secretaría Técnica de Oficina de la Titular</t>
  </si>
  <si>
    <t>Instituto Nacional de Desarrollo Social. (INDESOL)</t>
  </si>
  <si>
    <t>Coordinación Nacional del Programa de Desarrollo Humano Oportunidades.</t>
  </si>
  <si>
    <t>Dirección Jurídica Consultiva de la Coordinación Nacional y Titular de la Unidad de Enlace de Oportunidades</t>
  </si>
  <si>
    <t>Dirección de Comunicación Social</t>
  </si>
  <si>
    <t xml:space="preserve">Dirección General de Información Geoestadística, Análisis y Evaluación </t>
  </si>
  <si>
    <t>Dirección General de Coordinación y Vinculación</t>
  </si>
  <si>
    <t>Dirección General de Atención y Operación</t>
  </si>
  <si>
    <t>Dirección General de Padrón y Liquidación</t>
  </si>
  <si>
    <t xml:space="preserve">Dirección General Administración y Finanzas </t>
  </si>
  <si>
    <t>Atención Ciudadana</t>
  </si>
  <si>
    <t>Instituto Nacional de la Economía Social (INAES)</t>
  </si>
  <si>
    <t>4301</t>
  </si>
  <si>
    <t>Dirección de Presupuesto y Contabilidad</t>
  </si>
  <si>
    <t>Delegaciones de la Secretaría en las Entidades Federativas.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</si>
  <si>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</si>
  <si>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</si>
  <si>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</si>
  <si>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</si>
  <si>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</si>
  <si>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</si>
  <si>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</si>
  <si>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</si>
  <si>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</si>
  <si>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</si>
  <si>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</si>
  <si>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</si>
  <si>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</si>
  <si>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</si>
  <si>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</si>
  <si>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</si>
  <si>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</si>
  <si>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</si>
  <si>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</si>
  <si>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</si>
  <si>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</si>
  <si>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</si>
  <si>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</si>
  <si>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</si>
  <si>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</si>
  <si>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</si>
  <si>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</si>
  <si>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</si>
  <si>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</si>
  <si>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</si>
  <si>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</si>
  <si>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</si>
  <si>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Delegación Aguascalientes</t>
  </si>
  <si>
    <t>Delegación Baja California</t>
  </si>
  <si>
    <t>Delegación Baja California Sur</t>
  </si>
  <si>
    <t>Delegación Campeche</t>
  </si>
  <si>
    <t>Delegación Coahuila</t>
  </si>
  <si>
    <t>Delegación Colima</t>
  </si>
  <si>
    <t>Delegación Chiapas</t>
  </si>
  <si>
    <t>Delegación Chihuahua</t>
  </si>
  <si>
    <t>Delegación Distrito Federal</t>
  </si>
  <si>
    <t>Delegación Durango</t>
  </si>
  <si>
    <t>Delegación Guanajuato</t>
  </si>
  <si>
    <t>Delegación Guerrero</t>
  </si>
  <si>
    <t>Delegación Hidalgo</t>
  </si>
  <si>
    <t>Delegación Jalisco</t>
  </si>
  <si>
    <t>Delegación México</t>
  </si>
  <si>
    <t>Delegación Michoacán</t>
  </si>
  <si>
    <t>Delegación Morelos</t>
  </si>
  <si>
    <t>Delegación Nayarit</t>
  </si>
  <si>
    <t>Delegación Nuevo León</t>
  </si>
  <si>
    <t>Delegación Oaxaca</t>
  </si>
  <si>
    <t>Delegación Puebla</t>
  </si>
  <si>
    <t>Delegación Querétaro</t>
  </si>
  <si>
    <t>Delegación Quintana Roo</t>
  </si>
  <si>
    <t>Delegación San Luís Potosí</t>
  </si>
  <si>
    <t>Delegación Sinaloa</t>
  </si>
  <si>
    <t>Delegación Sonora</t>
  </si>
  <si>
    <t>Delegación Tabasco</t>
  </si>
  <si>
    <t>Delegación Tamaulipas</t>
  </si>
  <si>
    <t>Delegación Tlaxcala</t>
  </si>
  <si>
    <t>Delegación Veracruz</t>
  </si>
  <si>
    <t>Delegación Yucatán</t>
  </si>
  <si>
    <t>Delegación Zacatecas</t>
  </si>
  <si>
    <t>INSTITUTO MEXICANO DE LA JUVENTUD (IMJUVE)</t>
  </si>
  <si>
    <t>6101</t>
  </si>
  <si>
    <t>Dirección de Fianzas</t>
  </si>
  <si>
    <t>Apellido Paterno</t>
  </si>
  <si>
    <t>Apellido Materno</t>
  </si>
  <si>
    <t>Nombre(s)</t>
  </si>
  <si>
    <t>Periodo</t>
  </si>
  <si>
    <t>Ejercicio</t>
  </si>
  <si>
    <t>HOJA DE AYUDA PARA EL PAGO EN VENTANILLA BANCARIA</t>
  </si>
  <si>
    <t>DPA</t>
  </si>
  <si>
    <t>D E R E C H O S  P R O D U C T O S  Y  A P R O V E C H A M I E N T O S</t>
  </si>
  <si>
    <t>REGISTRO FEDERAL DE CONTRIBUYENTES</t>
  </si>
  <si>
    <t>CLAVE ÚNICA DE REGISTRO DE POBLACIÓN</t>
  </si>
  <si>
    <t>APELLIDO PATERNO</t>
  </si>
  <si>
    <t>APELLIDO MATERNO</t>
  </si>
  <si>
    <t>NOMBRE(S) O RAZÓN SOCIAL</t>
  </si>
  <si>
    <t>MARQUE CON X</t>
  </si>
  <si>
    <t>NO APLICA PERIODO</t>
  </si>
  <si>
    <t>X</t>
  </si>
  <si>
    <t>PERIODO:</t>
  </si>
  <si>
    <t>EJERCICIO:</t>
  </si>
  <si>
    <t>AAAA</t>
  </si>
  <si>
    <t>EJEMPLO : TRIMESTRAL 1o ENERO-MARZO</t>
  </si>
  <si>
    <t>MENSUAL</t>
  </si>
  <si>
    <t>BIMESTRAL</t>
  </si>
  <si>
    <t>TRIMESTRAL</t>
  </si>
  <si>
    <t>CUATRIMESTRAL</t>
  </si>
  <si>
    <t>SEMESTRAL</t>
  </si>
  <si>
    <t>EJERCICIO</t>
  </si>
  <si>
    <t>CLAVE DE</t>
  </si>
  <si>
    <t>REFERENCIA</t>
  </si>
  <si>
    <t>DEPENDENCIA</t>
  </si>
  <si>
    <t>CLAVE DE PAGO</t>
  </si>
  <si>
    <t>VERIFICADOR</t>
  </si>
  <si>
    <t>CLAVE DE LA</t>
  </si>
  <si>
    <t>DEPENDENCIA:</t>
  </si>
  <si>
    <t>CLAVE(1)</t>
  </si>
  <si>
    <t>SECRETARIA DE BIENESTAR</t>
  </si>
  <si>
    <t>CONCEPTO</t>
  </si>
  <si>
    <t>IVA ACTOS ACCIDENTALES</t>
  </si>
  <si>
    <t>IMPORTE</t>
  </si>
  <si>
    <t>PARTE ACTUALIZADA</t>
  </si>
  <si>
    <t>RECARGOS</t>
  </si>
  <si>
    <t>MULTA POR CORRECCIÓN FISCAL</t>
  </si>
  <si>
    <t>$</t>
  </si>
  <si>
    <t>CANTIDAD A PAGAR</t>
  </si>
  <si>
    <t>TOTAL A PAGAR</t>
  </si>
  <si>
    <t>CARGOS ADICIONALES</t>
  </si>
  <si>
    <t>Registro federal de contribuyentes RFC</t>
  </si>
  <si>
    <t>Clave única de registro de población CURP</t>
  </si>
  <si>
    <t>Seleccione Unidad Administrativa</t>
  </si>
  <si>
    <t>Seleccione Referencia</t>
  </si>
  <si>
    <t>07700021 Indemnizaciones inventariadas</t>
  </si>
  <si>
    <t>0002 Subsecretaría De Desarrollo Urbano y Ordenación del Territorio.</t>
  </si>
  <si>
    <t>Introduzca la información correspondiente</t>
  </si>
  <si>
    <t>(NO IMPRIMIR ESTA HOJA)</t>
  </si>
  <si>
    <t>4000</t>
  </si>
  <si>
    <t>4100</t>
  </si>
  <si>
    <t>4200</t>
  </si>
  <si>
    <t>4300</t>
  </si>
  <si>
    <t>5000</t>
  </si>
  <si>
    <t>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</si>
</sst>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</cellStyleXfs>
  <cellXfs count="89">
    <xf numFmtId="0" fontId="0" fillId="0" borderId="0" xfId="0"/>
    <xf numFmtId="49" fontId="0" fillId="0" borderId="0" xfId="0" applyNumberFormat="1"/>
    <xf numFmtId="49" fontId="2" fillId="0" borderId="0" xfId="1" quotePrefix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1" applyBorder="1"/>
    <xf numFmtId="0" fontId="2" fillId="0" borderId="0" xfId="1" applyFont="1" applyBorder="1"/>
    <xf numFmtId="0" fontId="2" fillId="0" borderId="0" xfId="1" applyFont="1" applyBorder="1" applyAlignment="1">
      <alignment wrapText="1"/>
    </xf>
    <xf numFmtId="0" fontId="2" fillId="0" borderId="0" xfId="1" applyFont="1" applyFill="1" applyBorder="1"/>
    <xf numFmtId="0" fontId="2" fillId="0" borderId="0" xfId="1" applyFont="1" applyBorder="1" applyAlignment="1">
      <alignment horizontal="left" wrapText="1"/>
    </xf>
    <xf numFmtId="49" fontId="1" fillId="0" borderId="0" xfId="0" applyNumberFormat="1" applyFont="1" applyAlignment="1">
      <alignment horizontal="center"/>
    </xf>
    <xf numFmtId="0" fontId="1" fillId="0" borderId="0" xfId="0" applyFont="1" applyBorder="1"/>
    <xf numFmtId="0" fontId="0" fillId="0" borderId="0" xfId="0" quotePrefix="1"/>
    <xf numFmtId="0" fontId="1" fillId="0" borderId="0" xfId="0" applyFont="1"/>
    <xf numFmtId="0" fontId="0" fillId="0" borderId="0" xfId="0" applyFont="1"/>
    <xf numFmtId="0" fontId="0" fillId="0" borderId="5" xfId="0" applyBorder="1"/>
    <xf numFmtId="0" fontId="0" fillId="2" borderId="0" xfId="0" applyFill="1" applyProtection="1">
      <protection hidden="1"/>
    </xf>
    <xf numFmtId="0" fontId="0" fillId="6" borderId="0" xfId="0" applyFill="1"/>
    <xf numFmtId="0" fontId="0" fillId="6" borderId="0" xfId="0" applyFill="1" applyBorder="1"/>
    <xf numFmtId="0" fontId="0" fillId="6" borderId="0" xfId="0" applyFill="1" applyProtection="1">
      <protection hidden="1"/>
    </xf>
    <xf numFmtId="0" fontId="3" fillId="6" borderId="0" xfId="0" applyFont="1" applyFill="1" applyAlignment="1" applyProtection="1">
      <alignment vertical="top"/>
      <protection hidden="1"/>
    </xf>
    <xf numFmtId="0" fontId="1" fillId="6" borderId="0" xfId="0" applyFont="1" applyFill="1" applyAlignment="1" applyProtection="1">
      <alignment horizontal="center"/>
      <protection hidden="1"/>
    </xf>
    <xf numFmtId="0" fontId="4" fillId="6" borderId="0" xfId="0" applyFont="1" applyFill="1" applyAlignment="1" applyProtection="1">
      <alignment horizontal="center"/>
      <protection hidden="1"/>
    </xf>
    <xf numFmtId="0" fontId="0" fillId="6" borderId="2" xfId="0" applyFill="1" applyBorder="1" applyProtection="1">
      <protection hidden="1"/>
    </xf>
    <xf numFmtId="0" fontId="0" fillId="6" borderId="2" xfId="0" applyFill="1" applyBorder="1" applyAlignment="1" applyProtection="1">
      <alignment horizontal="center"/>
      <protection hidden="1"/>
    </xf>
    <xf numFmtId="0" fontId="4" fillId="6" borderId="0" xfId="0" applyFont="1" applyFill="1" applyProtection="1">
      <protection hidden="1"/>
    </xf>
    <xf numFmtId="0" fontId="5" fillId="6" borderId="0" xfId="0" applyFont="1" applyFill="1" applyProtection="1">
      <protection hidden="1"/>
    </xf>
    <xf numFmtId="0" fontId="1" fillId="6" borderId="1" xfId="0" applyFont="1" applyFill="1" applyBorder="1" applyAlignment="1" applyProtection="1">
      <alignment horizontal="center"/>
      <protection hidden="1"/>
    </xf>
    <xf numFmtId="0" fontId="0" fillId="6" borderId="1" xfId="0" applyFill="1" applyBorder="1" applyProtection="1">
      <protection hidden="1"/>
    </xf>
    <xf numFmtId="0" fontId="7" fillId="6" borderId="0" xfId="0" applyFont="1" applyFill="1" applyProtection="1">
      <protection hidden="1"/>
    </xf>
    <xf numFmtId="0" fontId="0" fillId="6" borderId="0" xfId="0" applyFill="1" applyBorder="1" applyProtection="1">
      <protection hidden="1"/>
    </xf>
    <xf numFmtId="0" fontId="6" fillId="6" borderId="3" xfId="0" applyFont="1" applyFill="1" applyBorder="1" applyAlignment="1" applyProtection="1">
      <alignment horizontal="center"/>
      <protection hidden="1"/>
    </xf>
    <xf numFmtId="0" fontId="9" fillId="6" borderId="0" xfId="0" applyFont="1" applyFill="1" applyProtection="1">
      <protection hidden="1"/>
    </xf>
    <xf numFmtId="0" fontId="9" fillId="6" borderId="0" xfId="0" applyFont="1" applyFill="1" applyAlignment="1" applyProtection="1">
      <alignment horizontal="center"/>
      <protection hidden="1"/>
    </xf>
    <xf numFmtId="0" fontId="0" fillId="6" borderId="3" xfId="0" applyFill="1" applyBorder="1" applyAlignment="1" applyProtection="1">
      <alignment horizontal="center" vertical="center"/>
      <protection hidden="1"/>
    </xf>
    <xf numFmtId="0" fontId="0" fillId="6" borderId="4" xfId="0" applyFill="1" applyBorder="1" applyProtection="1">
      <protection hidden="1"/>
    </xf>
    <xf numFmtId="0" fontId="1" fillId="6" borderId="2" xfId="0" applyFont="1" applyFill="1" applyBorder="1" applyProtection="1">
      <protection hidden="1"/>
    </xf>
    <xf numFmtId="0" fontId="8" fillId="6" borderId="0" xfId="0" applyFont="1" applyFill="1" applyProtection="1">
      <protection hidden="1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5" fillId="6" borderId="2" xfId="0" applyFont="1" applyFill="1" applyBorder="1" applyProtection="1">
      <protection hidden="1"/>
    </xf>
    <xf numFmtId="0" fontId="5" fillId="6" borderId="0" xfId="0" applyFont="1" applyFill="1" applyAlignment="1" applyProtection="1">
      <alignment horizontal="left"/>
      <protection hidden="1"/>
    </xf>
    <xf numFmtId="0" fontId="8" fillId="6" borderId="2" xfId="0" applyFont="1" applyFill="1" applyBorder="1" applyProtection="1">
      <protection hidden="1"/>
    </xf>
    <xf numFmtId="0" fontId="0" fillId="6" borderId="0" xfId="0" applyFill="1" applyAlignment="1" applyProtection="1">
      <alignment horizontal="right"/>
      <protection hidden="1"/>
    </xf>
    <xf numFmtId="0" fontId="0" fillId="6" borderId="0" xfId="0" applyFill="1" applyBorder="1" applyAlignment="1" applyProtection="1">
      <protection hidden="1"/>
    </xf>
    <xf numFmtId="0" fontId="8" fillId="6" borderId="0" xfId="0" applyFont="1" applyFill="1" applyAlignment="1">
      <alignment vertical="center" textRotation="90"/>
    </xf>
    <xf numFmtId="0" fontId="0" fillId="6" borderId="6" xfId="0" applyFill="1" applyBorder="1" applyProtection="1">
      <protection hidden="1"/>
    </xf>
    <xf numFmtId="0" fontId="1" fillId="6" borderId="0" xfId="0" applyFont="1" applyFill="1" applyAlignment="1" applyProtection="1">
      <alignment horizontal="right" vertical="center"/>
      <protection hidden="1"/>
    </xf>
    <xf numFmtId="0" fontId="0" fillId="6" borderId="0" xfId="0" applyFill="1" applyAlignment="1" applyProtection="1">
      <alignment vertical="center"/>
      <protection hidden="1"/>
    </xf>
    <xf numFmtId="0" fontId="5" fillId="6" borderId="0" xfId="0" applyFont="1" applyFill="1" applyAlignment="1" applyProtection="1">
      <alignment horizontal="right" vertical="center"/>
      <protection hidden="1"/>
    </xf>
    <xf numFmtId="0" fontId="0" fillId="7" borderId="2" xfId="0" applyFill="1" applyBorder="1" applyProtection="1">
      <protection locked="0"/>
    </xf>
    <xf numFmtId="0" fontId="0" fillId="7" borderId="2" xfId="0" applyNumberFormat="1" applyFill="1" applyBorder="1" applyAlignment="1" applyProtection="1">
      <alignment horizontal="left"/>
      <protection locked="0"/>
    </xf>
    <xf numFmtId="0" fontId="0" fillId="7" borderId="0" xfId="0" applyFill="1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11" fillId="8" borderId="7" xfId="2" applyFill="1" applyBorder="1" applyAlignment="1" applyProtection="1">
      <alignment vertical="center"/>
    </xf>
    <xf numFmtId="0" fontId="11" fillId="8" borderId="6" xfId="2" applyFont="1" applyFill="1" applyBorder="1" applyAlignment="1" applyProtection="1">
      <alignment vertical="center"/>
    </xf>
    <xf numFmtId="0" fontId="11" fillId="8" borderId="6" xfId="2" applyFill="1" applyBorder="1" applyAlignment="1" applyProtection="1">
      <alignment vertical="center"/>
    </xf>
    <xf numFmtId="0" fontId="13" fillId="8" borderId="6" xfId="3" applyFont="1" applyFill="1" applyBorder="1" applyAlignment="1" applyProtection="1">
      <alignment horizontal="right" vertical="center"/>
    </xf>
    <xf numFmtId="0" fontId="11" fillId="8" borderId="8" xfId="2" applyFill="1" applyBorder="1" applyAlignment="1" applyProtection="1">
      <alignment vertical="center"/>
    </xf>
    <xf numFmtId="0" fontId="0" fillId="0" borderId="0" xfId="0" applyProtection="1"/>
    <xf numFmtId="0" fontId="11" fillId="6" borderId="9" xfId="2" applyFill="1" applyBorder="1" applyAlignment="1" applyProtection="1">
      <alignment vertical="center"/>
    </xf>
    <xf numFmtId="0" fontId="1" fillId="6" borderId="0" xfId="2" applyFont="1" applyFill="1" applyBorder="1" applyAlignment="1" applyProtection="1">
      <alignment vertical="center"/>
    </xf>
    <xf numFmtId="0" fontId="11" fillId="6" borderId="0" xfId="2" applyFill="1" applyBorder="1" applyAlignment="1" applyProtection="1">
      <alignment vertical="center"/>
    </xf>
    <xf numFmtId="0" fontId="13" fillId="6" borderId="0" xfId="3" applyFont="1" applyFill="1" applyBorder="1" applyAlignment="1" applyProtection="1">
      <alignment horizontal="right" vertical="center"/>
    </xf>
    <xf numFmtId="0" fontId="11" fillId="6" borderId="10" xfId="2" applyFill="1" applyBorder="1" applyAlignment="1" applyProtection="1">
      <alignment vertical="center"/>
    </xf>
    <xf numFmtId="0" fontId="0" fillId="6" borderId="0" xfId="0" applyFill="1" applyProtection="1"/>
    <xf numFmtId="0" fontId="0" fillId="6" borderId="9" xfId="0" applyFill="1" applyBorder="1" applyProtection="1"/>
    <xf numFmtId="0" fontId="1" fillId="6" borderId="0" xfId="0" applyFont="1" applyFill="1" applyBorder="1" applyProtection="1"/>
    <xf numFmtId="0" fontId="1" fillId="6" borderId="0" xfId="0" applyFont="1" applyFill="1" applyBorder="1" applyAlignment="1" applyProtection="1">
      <alignment horizontal="right"/>
    </xf>
    <xf numFmtId="0" fontId="0" fillId="6" borderId="10" xfId="0" applyFill="1" applyBorder="1" applyProtection="1"/>
    <xf numFmtId="0" fontId="0" fillId="6" borderId="0" xfId="0" applyFill="1" applyBorder="1" applyProtection="1"/>
    <xf numFmtId="0" fontId="0" fillId="6" borderId="0" xfId="0" applyNumberFormat="1" applyFill="1" applyBorder="1" applyAlignment="1" applyProtection="1">
      <alignment horizontal="left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0" xfId="0" applyFont="1" applyFill="1" applyBorder="1" applyAlignment="1" applyProtection="1">
      <alignment horizontal="center"/>
    </xf>
    <xf numFmtId="0" fontId="8" fillId="6" borderId="2" xfId="0" applyFont="1" applyFill="1" applyBorder="1" applyProtection="1"/>
    <xf numFmtId="0" fontId="10" fillId="6" borderId="0" xfId="0" applyFont="1" applyFill="1" applyBorder="1" applyAlignment="1" applyProtection="1">
      <alignment horizontal="right"/>
    </xf>
    <xf numFmtId="0" fontId="0" fillId="6" borderId="0" xfId="0" applyFill="1" applyBorder="1" applyAlignment="1" applyProtection="1">
      <alignment horizontal="right"/>
    </xf>
    <xf numFmtId="0" fontId="3" fillId="6" borderId="0" xfId="0" applyFont="1" applyFill="1" applyBorder="1" applyAlignment="1" applyProtection="1">
      <alignment horizontal="right"/>
    </xf>
    <xf numFmtId="0" fontId="0" fillId="6" borderId="4" xfId="0" applyFill="1" applyBorder="1" applyProtection="1"/>
    <xf numFmtId="0" fontId="0" fillId="6" borderId="2" xfId="0" applyFill="1" applyBorder="1" applyProtection="1"/>
    <xf numFmtId="0" fontId="0" fillId="6" borderId="11" xfId="0" applyFill="1" applyBorder="1" applyProtection="1"/>
    <xf numFmtId="0" fontId="8" fillId="3" borderId="9" xfId="0" applyFont="1" applyFill="1" applyBorder="1" applyAlignment="1" applyProtection="1">
      <alignment horizontal="center" vertical="center" textRotation="90"/>
    </xf>
    <xf numFmtId="0" fontId="1" fillId="6" borderId="2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center" textRotation="90"/>
      <protection hidden="1"/>
    </xf>
    <xf numFmtId="0" fontId="0" fillId="6" borderId="2" xfId="0" applyFill="1" applyBorder="1" applyAlignment="1" applyProtection="1">
      <alignment horizontal="center"/>
      <protection hidden="1"/>
    </xf>
    <xf numFmtId="0" fontId="0" fillId="6" borderId="0" xfId="0" applyFill="1" applyBorder="1" applyAlignment="1" applyProtection="1">
      <alignment horizontal="center"/>
      <protection hidden="1"/>
    </xf>
    <xf numFmtId="0" fontId="0" fillId="6" borderId="0" xfId="0" applyNumberFormat="1" applyFill="1" applyBorder="1" applyAlignment="1" applyProtection="1">
      <alignment horizontal="left"/>
      <protection hidden="1"/>
    </xf>
    <xf numFmtId="0" fontId="0" fillId="6" borderId="0" xfId="0" applyFill="1" applyBorder="1" applyAlignment="1" applyProtection="1">
      <alignment horizontal="left"/>
      <protection hidden="1"/>
    </xf>
    <xf numFmtId="0" fontId="6" fillId="6" borderId="3" xfId="0" applyFont="1" applyFill="1" applyBorder="1" applyAlignment="1" applyProtection="1">
      <alignment horizontal="center"/>
      <protection locked="0"/>
    </xf>
  </cellXfs>
  <cellStyles count="4">
    <cellStyle name="40% - Énfasis3" xfId="2" builtinId="39"/>
    <cellStyle name="60% - Énfasis3" xfId="3" builtinId="40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35"/>
  <sheetViews>
    <sheetView topLeftCell="A7" workbookViewId="0">
      <selection activeCell="F17" sqref="F17"/>
    </sheetView>
  </sheetViews>
  <sheetFormatPr baseColWidth="10" defaultRowHeight="15" x14ac:dyDescent="0.25"/>
  <cols>
    <col min="1" max="1" width="6.42578125" style="59" customWidth="1"/>
    <col min="2" max="2" width="22.42578125" style="59" customWidth="1"/>
    <col min="3" max="3" width="6" style="59" customWidth="1"/>
    <col min="4" max="4" width="16.5703125" style="59" customWidth="1"/>
    <col min="5" max="5" width="5.85546875" style="59" customWidth="1"/>
    <col min="6" max="6" width="45.140625" style="59" customWidth="1"/>
    <col min="7" max="7" width="6.5703125" style="59" customWidth="1"/>
    <col min="8" max="16384" width="11.42578125" style="59"/>
  </cols>
  <sheetData>
    <row r="1" spans="1:7" ht="31.5" customHeight="1" x14ac:dyDescent="0.25">
      <c r="A1" s="54"/>
      <c r="B1" s="55" t="s">
        <v>225</v>
      </c>
      <c r="C1" s="56"/>
      <c r="D1" s="56"/>
      <c r="E1" s="56"/>
      <c r="F1" s="57" t="s">
        <v>226</v>
      </c>
      <c r="G1" s="58"/>
    </row>
    <row r="2" spans="1:7" s="65" customFormat="1" ht="8.25" customHeight="1" x14ac:dyDescent="0.25">
      <c r="A2" s="60"/>
      <c r="B2" s="61"/>
      <c r="C2" s="62"/>
      <c r="D2" s="62"/>
      <c r="E2" s="62"/>
      <c r="F2" s="63"/>
      <c r="G2" s="64"/>
    </row>
    <row r="3" spans="1:7" x14ac:dyDescent="0.25">
      <c r="A3" s="66"/>
      <c r="B3" s="65"/>
      <c r="C3" s="67"/>
      <c r="D3" s="68" t="s">
        <v>219</v>
      </c>
      <c r="E3" s="67"/>
      <c r="F3" s="49"/>
      <c r="G3" s="69"/>
    </row>
    <row r="4" spans="1:7" x14ac:dyDescent="0.25">
      <c r="A4" s="66"/>
      <c r="B4" s="65"/>
      <c r="C4" s="67"/>
      <c r="D4" s="68"/>
      <c r="E4" s="67"/>
      <c r="F4" s="70"/>
      <c r="G4" s="69"/>
    </row>
    <row r="5" spans="1:7" ht="15" customHeight="1" x14ac:dyDescent="0.25">
      <c r="A5" s="66"/>
      <c r="B5" s="65"/>
      <c r="C5" s="67"/>
      <c r="D5" s="68" t="s">
        <v>220</v>
      </c>
      <c r="E5" s="67"/>
      <c r="F5" s="49"/>
      <c r="G5" s="69"/>
    </row>
    <row r="6" spans="1:7" ht="15" customHeight="1" x14ac:dyDescent="0.25">
      <c r="A6" s="66"/>
      <c r="B6" s="65"/>
      <c r="C6" s="67"/>
      <c r="D6" s="68"/>
      <c r="E6" s="67"/>
      <c r="F6" s="70"/>
      <c r="G6" s="69"/>
    </row>
    <row r="7" spans="1:7" x14ac:dyDescent="0.25">
      <c r="A7" s="66"/>
      <c r="B7" s="65"/>
      <c r="C7" s="67"/>
      <c r="D7" s="68" t="s">
        <v>174</v>
      </c>
      <c r="E7" s="67"/>
      <c r="F7" s="49"/>
      <c r="G7" s="69"/>
    </row>
    <row r="8" spans="1:7" x14ac:dyDescent="0.25">
      <c r="A8" s="66"/>
      <c r="B8" s="65"/>
      <c r="C8" s="67"/>
      <c r="D8" s="68"/>
      <c r="E8" s="67"/>
      <c r="F8" s="70"/>
      <c r="G8" s="69"/>
    </row>
    <row r="9" spans="1:7" x14ac:dyDescent="0.25">
      <c r="A9" s="66"/>
      <c r="B9" s="65"/>
      <c r="C9" s="67"/>
      <c r="D9" s="68" t="s">
        <v>175</v>
      </c>
      <c r="E9" s="67"/>
      <c r="F9" s="49"/>
      <c r="G9" s="69"/>
    </row>
    <row r="10" spans="1:7" x14ac:dyDescent="0.25">
      <c r="A10" s="66"/>
      <c r="B10" s="65"/>
      <c r="C10" s="67"/>
      <c r="D10" s="68"/>
      <c r="E10" s="67"/>
      <c r="F10" s="70"/>
      <c r="G10" s="69"/>
    </row>
    <row r="11" spans="1:7" x14ac:dyDescent="0.25">
      <c r="A11" s="66"/>
      <c r="B11" s="65"/>
      <c r="C11" s="67"/>
      <c r="D11" s="68" t="s">
        <v>176</v>
      </c>
      <c r="E11" s="67"/>
      <c r="F11" s="49"/>
      <c r="G11" s="69"/>
    </row>
    <row r="12" spans="1:7" x14ac:dyDescent="0.25">
      <c r="A12" s="66"/>
      <c r="B12" s="65"/>
      <c r="C12" s="67"/>
      <c r="D12" s="68"/>
      <c r="E12" s="67"/>
      <c r="F12" s="70"/>
      <c r="G12" s="69"/>
    </row>
    <row r="13" spans="1:7" x14ac:dyDescent="0.25">
      <c r="A13" s="66"/>
      <c r="B13" s="65"/>
      <c r="C13" s="67"/>
      <c r="D13" s="68" t="s">
        <v>177</v>
      </c>
      <c r="E13" s="67"/>
      <c r="F13" s="49"/>
      <c r="G13" s="69"/>
    </row>
    <row r="14" spans="1:7" x14ac:dyDescent="0.25">
      <c r="A14" s="66"/>
      <c r="B14" s="65"/>
      <c r="C14" s="67"/>
      <c r="D14" s="68"/>
      <c r="E14" s="67"/>
      <c r="F14" s="70"/>
      <c r="G14" s="69"/>
    </row>
    <row r="15" spans="1:7" x14ac:dyDescent="0.25">
      <c r="A15" s="66"/>
      <c r="B15" s="65"/>
      <c r="C15" s="67"/>
      <c r="D15" s="68" t="s">
        <v>178</v>
      </c>
      <c r="E15" s="67"/>
      <c r="F15" s="50"/>
      <c r="G15" s="69"/>
    </row>
    <row r="16" spans="1:7" x14ac:dyDescent="0.25">
      <c r="A16" s="66"/>
      <c r="B16" s="65"/>
      <c r="C16" s="67"/>
      <c r="D16" s="68"/>
      <c r="E16" s="67"/>
      <c r="F16" s="71"/>
      <c r="G16" s="69"/>
    </row>
    <row r="17" spans="1:7" x14ac:dyDescent="0.25">
      <c r="A17" s="66"/>
      <c r="B17" s="65"/>
      <c r="C17" s="67"/>
      <c r="D17" s="68" t="s">
        <v>222</v>
      </c>
      <c r="E17" s="67"/>
      <c r="F17" s="51"/>
      <c r="G17" s="69"/>
    </row>
    <row r="18" spans="1:7" x14ac:dyDescent="0.25">
      <c r="A18" s="66"/>
      <c r="B18" s="65"/>
      <c r="C18" s="67"/>
      <c r="D18" s="68"/>
      <c r="E18" s="67"/>
      <c r="F18" s="70"/>
      <c r="G18" s="69"/>
    </row>
    <row r="19" spans="1:7" x14ac:dyDescent="0.25">
      <c r="A19" s="66"/>
      <c r="C19" s="67"/>
      <c r="D19" s="68" t="s">
        <v>221</v>
      </c>
      <c r="E19" s="67"/>
      <c r="F19" s="51"/>
      <c r="G19" s="69"/>
    </row>
    <row r="20" spans="1:7" x14ac:dyDescent="0.25">
      <c r="A20" s="66"/>
      <c r="B20" s="70"/>
      <c r="C20" s="70"/>
      <c r="D20" s="70"/>
      <c r="E20" s="70"/>
      <c r="F20" s="70"/>
      <c r="G20" s="69"/>
    </row>
    <row r="21" spans="1:7" x14ac:dyDescent="0.25">
      <c r="A21" s="66"/>
      <c r="B21" s="70"/>
      <c r="C21" s="70"/>
      <c r="D21" s="70"/>
      <c r="E21" s="70"/>
      <c r="F21" s="70"/>
      <c r="G21" s="69"/>
    </row>
    <row r="22" spans="1:7" x14ac:dyDescent="0.25">
      <c r="A22" s="66"/>
      <c r="B22" s="72" t="s">
        <v>209</v>
      </c>
      <c r="C22" s="72"/>
      <c r="D22" s="73" t="s">
        <v>180</v>
      </c>
      <c r="E22" s="73"/>
      <c r="F22" s="67" t="s">
        <v>210</v>
      </c>
      <c r="G22" s="69"/>
    </row>
    <row r="23" spans="1:7" x14ac:dyDescent="0.25">
      <c r="A23" s="66"/>
      <c r="B23" s="70"/>
      <c r="C23" s="70"/>
      <c r="D23" s="70"/>
      <c r="E23" s="70"/>
      <c r="F23" s="70"/>
      <c r="G23" s="69"/>
    </row>
    <row r="24" spans="1:7" ht="15.75" x14ac:dyDescent="0.25">
      <c r="A24" s="81" t="s">
        <v>218</v>
      </c>
      <c r="B24" s="74" t="s">
        <v>211</v>
      </c>
      <c r="C24" s="75" t="s">
        <v>215</v>
      </c>
      <c r="D24" s="52"/>
      <c r="E24" s="76" t="s">
        <v>215</v>
      </c>
      <c r="F24" s="49"/>
      <c r="G24" s="69"/>
    </row>
    <row r="25" spans="1:7" ht="15" customHeight="1" x14ac:dyDescent="0.25">
      <c r="A25" s="81"/>
      <c r="B25" s="70"/>
      <c r="C25" s="70"/>
      <c r="D25" s="70"/>
      <c r="E25" s="76"/>
      <c r="F25" s="70"/>
      <c r="G25" s="69"/>
    </row>
    <row r="26" spans="1:7" ht="15" customHeight="1" x14ac:dyDescent="0.25">
      <c r="A26" s="81"/>
      <c r="B26" s="74" t="s">
        <v>212</v>
      </c>
      <c r="C26" s="75" t="s">
        <v>215</v>
      </c>
      <c r="D26" s="52"/>
      <c r="E26" s="76" t="s">
        <v>215</v>
      </c>
      <c r="F26" s="49"/>
      <c r="G26" s="69"/>
    </row>
    <row r="27" spans="1:7" x14ac:dyDescent="0.25">
      <c r="A27" s="81"/>
      <c r="B27" s="70"/>
      <c r="C27" s="70"/>
      <c r="D27" s="70"/>
      <c r="E27" s="76"/>
      <c r="F27" s="70"/>
      <c r="G27" s="69"/>
    </row>
    <row r="28" spans="1:7" ht="15.75" x14ac:dyDescent="0.25">
      <c r="A28" s="81"/>
      <c r="B28" s="74" t="s">
        <v>213</v>
      </c>
      <c r="C28" s="75" t="s">
        <v>215</v>
      </c>
      <c r="D28" s="52"/>
      <c r="E28" s="76" t="s">
        <v>215</v>
      </c>
      <c r="F28" s="49"/>
      <c r="G28" s="69"/>
    </row>
    <row r="29" spans="1:7" x14ac:dyDescent="0.25">
      <c r="A29" s="81"/>
      <c r="B29" s="70"/>
      <c r="C29" s="70"/>
      <c r="D29" s="70"/>
      <c r="E29" s="76"/>
      <c r="F29" s="70"/>
      <c r="G29" s="69"/>
    </row>
    <row r="30" spans="1:7" ht="15.75" x14ac:dyDescent="0.25">
      <c r="A30" s="81"/>
      <c r="B30" s="74" t="s">
        <v>214</v>
      </c>
      <c r="C30" s="75" t="s">
        <v>215</v>
      </c>
      <c r="D30" s="52"/>
      <c r="E30" s="76" t="s">
        <v>215</v>
      </c>
      <c r="F30" s="49"/>
      <c r="G30" s="69"/>
    </row>
    <row r="31" spans="1:7" x14ac:dyDescent="0.25">
      <c r="A31" s="81"/>
      <c r="B31" s="70"/>
      <c r="C31" s="70"/>
      <c r="D31" s="70"/>
      <c r="E31" s="76"/>
      <c r="F31" s="70"/>
      <c r="G31" s="69"/>
    </row>
    <row r="32" spans="1:7" ht="15.75" x14ac:dyDescent="0.25">
      <c r="A32" s="66"/>
      <c r="B32" s="74" t="s">
        <v>216</v>
      </c>
      <c r="C32" s="75" t="s">
        <v>215</v>
      </c>
      <c r="D32" s="52"/>
      <c r="E32" s="76" t="s">
        <v>215</v>
      </c>
      <c r="F32" s="49"/>
      <c r="G32" s="69"/>
    </row>
    <row r="33" spans="1:7" x14ac:dyDescent="0.25">
      <c r="A33" s="66"/>
      <c r="B33" s="70"/>
      <c r="C33" s="70"/>
      <c r="D33" s="70"/>
      <c r="E33" s="77"/>
      <c r="F33" s="70"/>
      <c r="G33" s="69"/>
    </row>
    <row r="34" spans="1:7" x14ac:dyDescent="0.25">
      <c r="A34" s="66"/>
      <c r="B34" s="70"/>
      <c r="C34" s="70"/>
      <c r="E34" s="77" t="s">
        <v>217</v>
      </c>
      <c r="F34" s="67">
        <f>SUM(D24:D32)+SUM(F24:F32)</f>
        <v>0</v>
      </c>
      <c r="G34" s="69"/>
    </row>
    <row r="35" spans="1:7" x14ac:dyDescent="0.25">
      <c r="A35" s="78"/>
      <c r="B35" s="79"/>
      <c r="C35" s="79"/>
      <c r="D35" s="79"/>
      <c r="E35" s="79"/>
      <c r="F35" s="79"/>
      <c r="G35" s="80"/>
    </row>
  </sheetData>
  <sheetProtection algorithmName="SHA-512" hashValue="eh1kv1HP/fludIwuZ51Fnd+JroEUL6qpGg/nJUraSxk6BdUsoj7jpMhM9ptW/ArnTtWBk+roBTN0ERQ/KgcT2w==" saltValue="8OMori7DYEEsbQrsG/c4TA==" spinCount="100000" sheet="1" objects="1" scenarios="1"/>
  <mergeCells count="1">
    <mergeCell ref="A24:A31"/>
  </mergeCells>
  <pageMargins left="0.70866141732283472" right="0.70866141732283472" top="0.74803149606299213" bottom="0.74803149606299213" header="0.31496062992125984" footer="0.31496062992125984"/>
  <pageSetup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 REFERENCIA'!$J$1:$J$14</xm:f>
          </x14:formula1>
          <xm:sqref>F17:F18</xm:sqref>
        </x14:dataValidation>
        <x14:dataValidation type="list" allowBlank="1" showInputMessage="1" showErrorMessage="1">
          <x14:formula1>
            <xm:f>'CADENA DEPENDENCIA'!$D$1:$D$86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AF58"/>
  <sheetViews>
    <sheetView tabSelected="1" topLeftCell="A25" workbookViewId="0">
      <selection activeCell="AF37" sqref="AF37"/>
    </sheetView>
  </sheetViews>
  <sheetFormatPr baseColWidth="10" defaultRowHeight="15" x14ac:dyDescent="0.25"/>
  <cols>
    <col min="1" max="1" width="3.140625" customWidth="1"/>
    <col min="2" max="2" width="2.85546875" customWidth="1"/>
    <col min="3" max="3" width="2.7109375" customWidth="1"/>
    <col min="4" max="4" width="3.7109375" customWidth="1"/>
    <col min="5" max="5" width="3.28515625" customWidth="1"/>
    <col min="6" max="7" width="3" customWidth="1"/>
    <col min="8" max="8" width="3.140625" customWidth="1"/>
    <col min="9" max="9" width="3" customWidth="1"/>
    <col min="10" max="11" width="2.85546875" customWidth="1"/>
    <col min="12" max="12" width="3.140625" customWidth="1"/>
    <col min="13" max="14" width="2.85546875" customWidth="1"/>
    <col min="15" max="15" width="2.7109375" customWidth="1"/>
    <col min="16" max="16" width="3.140625" customWidth="1"/>
    <col min="17" max="17" width="3" customWidth="1"/>
    <col min="18" max="19" width="2.85546875" customWidth="1"/>
    <col min="20" max="20" width="3.140625" customWidth="1"/>
    <col min="21" max="21" width="2.42578125" customWidth="1"/>
    <col min="22" max="23" width="3.140625" customWidth="1"/>
    <col min="24" max="24" width="3" customWidth="1"/>
    <col min="25" max="25" width="3.28515625" customWidth="1"/>
    <col min="26" max="27" width="2.7109375" customWidth="1"/>
    <col min="28" max="28" width="5.42578125" customWidth="1"/>
    <col min="29" max="29" width="3.140625" customWidth="1"/>
    <col min="30" max="30" width="3.85546875" customWidth="1"/>
  </cols>
  <sheetData>
    <row r="1" spans="1:32" x14ac:dyDescent="0.2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32" ht="11.25" customHeight="1" x14ac:dyDescent="0.25">
      <c r="A2" s="17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20" t="s">
        <v>180</v>
      </c>
      <c r="AC2" s="17"/>
    </row>
    <row r="3" spans="1:32" x14ac:dyDescent="0.25">
      <c r="A3" s="17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1" t="s">
        <v>179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7"/>
    </row>
    <row r="4" spans="1:32" ht="3.75" customHeight="1" x14ac:dyDescent="0.25">
      <c r="A4" s="17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7"/>
    </row>
    <row r="5" spans="1:32" x14ac:dyDescent="0.25">
      <c r="A5" s="17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2" t="s">
        <v>181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7"/>
    </row>
    <row r="6" spans="1:32" x14ac:dyDescent="0.25">
      <c r="A6" s="17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7"/>
    </row>
    <row r="7" spans="1:32" x14ac:dyDescent="0.25">
      <c r="A7" s="17"/>
      <c r="B7" s="19"/>
      <c r="C7" s="85" t="str">
        <f>UPPER(Captura!F3)</f>
        <v/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19"/>
      <c r="O7" s="19"/>
      <c r="P7" s="19"/>
      <c r="Q7" s="85" t="str">
        <f>UPPER(Captura!F5)</f>
        <v/>
      </c>
      <c r="R7" s="85"/>
      <c r="S7" s="85"/>
      <c r="T7" s="85"/>
      <c r="U7" s="85"/>
      <c r="V7" s="85"/>
      <c r="W7" s="85"/>
      <c r="X7" s="85"/>
      <c r="Y7" s="85"/>
      <c r="Z7" s="85"/>
      <c r="AA7" s="85"/>
      <c r="AB7" s="19"/>
      <c r="AC7" s="17"/>
    </row>
    <row r="8" spans="1:32" ht="3" customHeight="1" x14ac:dyDescent="0.25">
      <c r="A8" s="17"/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3"/>
      <c r="O8" s="23"/>
      <c r="P8" s="23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3"/>
      <c r="AC8" s="17"/>
    </row>
    <row r="9" spans="1:32" x14ac:dyDescent="0.25">
      <c r="A9" s="17"/>
      <c r="B9" s="19"/>
      <c r="C9" s="25" t="s">
        <v>182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5" t="s">
        <v>183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7"/>
    </row>
    <row r="10" spans="1:32" ht="10.5" customHeight="1" x14ac:dyDescent="0.25">
      <c r="A10" s="17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7"/>
    </row>
    <row r="11" spans="1:32" x14ac:dyDescent="0.25">
      <c r="A11" s="17"/>
      <c r="B11" s="19"/>
      <c r="C11" s="86" t="str">
        <f>PROPER(Captura!F7)</f>
        <v/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19"/>
      <c r="X11" s="19"/>
      <c r="Y11" s="19"/>
      <c r="Z11" s="19"/>
      <c r="AA11" s="19"/>
      <c r="AB11" s="19"/>
      <c r="AC11" s="17"/>
    </row>
    <row r="12" spans="1:32" ht="3" customHeight="1" x14ac:dyDescent="0.25">
      <c r="A12" s="17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3"/>
      <c r="X12" s="23"/>
      <c r="Y12" s="23"/>
      <c r="Z12" s="23"/>
      <c r="AA12" s="23"/>
      <c r="AB12" s="23"/>
      <c r="AC12" s="17"/>
    </row>
    <row r="13" spans="1:32" x14ac:dyDescent="0.25">
      <c r="A13" s="17"/>
      <c r="B13" s="19"/>
      <c r="C13" s="25" t="s">
        <v>184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7"/>
      <c r="AF13" s="14"/>
    </row>
    <row r="14" spans="1:32" ht="9" customHeight="1" x14ac:dyDescent="0.25">
      <c r="A14" s="1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7"/>
    </row>
    <row r="15" spans="1:32" x14ac:dyDescent="0.25">
      <c r="A15" s="17"/>
      <c r="B15" s="19"/>
      <c r="C15" s="87" t="str">
        <f>PROPER(Captura!F9)</f>
        <v/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19"/>
      <c r="X15" s="19"/>
      <c r="Y15" s="19"/>
      <c r="Z15" s="19"/>
      <c r="AA15" s="19"/>
      <c r="AB15" s="19"/>
      <c r="AC15" s="17"/>
    </row>
    <row r="16" spans="1:32" ht="3" customHeight="1" x14ac:dyDescent="0.25">
      <c r="A16" s="17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17"/>
    </row>
    <row r="17" spans="1:29" x14ac:dyDescent="0.25">
      <c r="A17" s="17"/>
      <c r="B17" s="19"/>
      <c r="C17" s="25" t="s">
        <v>185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7"/>
    </row>
    <row r="18" spans="1:29" ht="9.75" customHeight="1" x14ac:dyDescent="0.25">
      <c r="A18" s="17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7"/>
    </row>
    <row r="19" spans="1:29" x14ac:dyDescent="0.25">
      <c r="A19" s="17"/>
      <c r="B19" s="19"/>
      <c r="C19" s="87" t="str">
        <f>PROPER(Captura!F11)</f>
        <v/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19"/>
      <c r="X19" s="19"/>
      <c r="Y19" s="19"/>
      <c r="Z19" s="19"/>
      <c r="AA19" s="19"/>
      <c r="AB19" s="19"/>
      <c r="AC19" s="17"/>
    </row>
    <row r="20" spans="1:29" ht="3" customHeight="1" x14ac:dyDescent="0.25">
      <c r="A20" s="17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17"/>
    </row>
    <row r="21" spans="1:29" x14ac:dyDescent="0.25">
      <c r="A21" s="17"/>
      <c r="B21" s="19"/>
      <c r="C21" s="25" t="s">
        <v>186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7"/>
    </row>
    <row r="22" spans="1:29" x14ac:dyDescent="0.25">
      <c r="A22" s="17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7"/>
    </row>
    <row r="23" spans="1:29" x14ac:dyDescent="0.25">
      <c r="A23" s="17"/>
      <c r="B23" s="26" t="s">
        <v>187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7"/>
    </row>
    <row r="24" spans="1:29" ht="7.5" customHeight="1" x14ac:dyDescent="0.25">
      <c r="A24" s="17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7"/>
    </row>
    <row r="25" spans="1:29" x14ac:dyDescent="0.25">
      <c r="A25" s="17"/>
      <c r="B25" s="27" t="s">
        <v>189</v>
      </c>
      <c r="C25" s="25" t="s">
        <v>188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7"/>
    </row>
    <row r="26" spans="1:29" ht="9.75" customHeight="1" x14ac:dyDescent="0.25">
      <c r="A26" s="1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7"/>
    </row>
    <row r="27" spans="1:29" x14ac:dyDescent="0.25">
      <c r="A27" s="17"/>
      <c r="B27" s="28"/>
      <c r="C27" s="25" t="s">
        <v>194</v>
      </c>
      <c r="D27" s="19"/>
      <c r="E27" s="19"/>
      <c r="F27" s="28"/>
      <c r="G27" s="25" t="s">
        <v>195</v>
      </c>
      <c r="H27" s="19"/>
      <c r="I27" s="19"/>
      <c r="J27" s="19"/>
      <c r="K27" s="28"/>
      <c r="L27" s="25" t="s">
        <v>196</v>
      </c>
      <c r="M27" s="19"/>
      <c r="N27" s="19"/>
      <c r="O27" s="19"/>
      <c r="P27" s="28"/>
      <c r="Q27" s="29" t="s">
        <v>197</v>
      </c>
      <c r="R27" s="19"/>
      <c r="S27" s="19"/>
      <c r="T27" s="19"/>
      <c r="U27" s="19"/>
      <c r="V27" s="28"/>
      <c r="W27" s="25" t="s">
        <v>198</v>
      </c>
      <c r="X27" s="19"/>
      <c r="Y27" s="19"/>
      <c r="Z27" s="28"/>
      <c r="AA27" s="25" t="s">
        <v>199</v>
      </c>
      <c r="AB27" s="19"/>
      <c r="AC27" s="17"/>
    </row>
    <row r="28" spans="1:29" x14ac:dyDescent="0.25">
      <c r="A28" s="17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7"/>
    </row>
    <row r="29" spans="1:29" x14ac:dyDescent="0.25">
      <c r="A29" s="17"/>
      <c r="B29" s="19"/>
      <c r="C29" s="25" t="s">
        <v>190</v>
      </c>
      <c r="D29" s="19"/>
      <c r="E29" s="19"/>
      <c r="F29" s="85">
        <f>Captura!F13</f>
        <v>0</v>
      </c>
      <c r="G29" s="85"/>
      <c r="H29" s="85"/>
      <c r="I29" s="85"/>
      <c r="J29" s="85"/>
      <c r="K29" s="85"/>
      <c r="L29" s="85"/>
      <c r="M29" s="85"/>
      <c r="N29" s="85"/>
      <c r="O29" s="19"/>
      <c r="P29" s="19"/>
      <c r="Q29" s="25" t="s">
        <v>191</v>
      </c>
      <c r="R29" s="19"/>
      <c r="S29" s="19"/>
      <c r="T29" s="19"/>
      <c r="U29" s="85">
        <f>Captura!F15</f>
        <v>0</v>
      </c>
      <c r="V29" s="85"/>
      <c r="W29" s="85"/>
      <c r="X29" s="85"/>
      <c r="Y29" s="85"/>
      <c r="Z29" s="85"/>
      <c r="AA29" s="85"/>
      <c r="AB29" s="19"/>
      <c r="AC29" s="17"/>
    </row>
    <row r="30" spans="1:29" ht="4.5" customHeight="1" x14ac:dyDescent="0.25">
      <c r="A30" s="17"/>
      <c r="B30" s="19"/>
      <c r="C30" s="19"/>
      <c r="D30" s="19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19"/>
      <c r="Q30" s="19"/>
      <c r="R30" s="19"/>
      <c r="S30" s="19"/>
      <c r="T30" s="23"/>
      <c r="U30" s="23"/>
      <c r="V30" s="23"/>
      <c r="W30" s="23"/>
      <c r="X30" s="23"/>
      <c r="Y30" s="23"/>
      <c r="Z30" s="23"/>
      <c r="AA30" s="23"/>
      <c r="AB30" s="23"/>
      <c r="AC30" s="17"/>
    </row>
    <row r="31" spans="1:29" x14ac:dyDescent="0.25">
      <c r="A31" s="17"/>
      <c r="B31" s="19"/>
      <c r="C31" s="19"/>
      <c r="D31" s="19"/>
      <c r="E31" s="25" t="s">
        <v>193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22" t="s">
        <v>192</v>
      </c>
      <c r="Y31" s="19"/>
      <c r="Z31" s="19"/>
      <c r="AA31" s="19"/>
      <c r="AB31" s="19"/>
      <c r="AC31" s="17"/>
    </row>
    <row r="32" spans="1:29" x14ac:dyDescent="0.25">
      <c r="A32" s="17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7"/>
    </row>
    <row r="33" spans="1:29" x14ac:dyDescent="0.25">
      <c r="A33" s="17"/>
      <c r="B33" s="26" t="s">
        <v>200</v>
      </c>
      <c r="C33" s="19"/>
      <c r="D33" s="19"/>
      <c r="E33" s="19"/>
      <c r="F33" s="30"/>
      <c r="G33" s="30"/>
      <c r="H33" s="30"/>
      <c r="I33" s="30"/>
      <c r="J33" s="30"/>
      <c r="K33" s="30"/>
      <c r="L33" s="30"/>
      <c r="M33" s="30"/>
      <c r="N33" s="30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7"/>
    </row>
    <row r="34" spans="1:29" ht="15.75" x14ac:dyDescent="0.25">
      <c r="A34" s="17"/>
      <c r="B34" s="26" t="s">
        <v>201</v>
      </c>
      <c r="C34" s="19"/>
      <c r="D34" s="19"/>
      <c r="E34" s="19"/>
      <c r="F34" s="31" t="str">
        <f>MID(Captura!F17, 1, 1)</f>
        <v/>
      </c>
      <c r="G34" s="31" t="str">
        <f>MID(Captura!F17, 2,1)</f>
        <v/>
      </c>
      <c r="H34" s="31" t="str">
        <f>MID(Captura!F17, 3, 1)</f>
        <v/>
      </c>
      <c r="I34" s="31" t="str">
        <f>MID(Captura!F17, 4, 1)</f>
        <v/>
      </c>
      <c r="J34" s="31" t="str">
        <f>MID(Captura!F17, 5, 1)</f>
        <v/>
      </c>
      <c r="K34" s="31" t="str">
        <f>MID(Captura!F17, 6, 1)</f>
        <v/>
      </c>
      <c r="L34" s="31" t="str">
        <f>MID(Captura!F17, 7, 1)</f>
        <v/>
      </c>
      <c r="M34" s="31" t="str">
        <f>MID(Captura!F17, 8, 1)</f>
        <v/>
      </c>
      <c r="N34" s="88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7"/>
    </row>
    <row r="35" spans="1:29" x14ac:dyDescent="0.25">
      <c r="A35" s="17"/>
      <c r="B35" s="19"/>
      <c r="C35" s="19"/>
      <c r="D35" s="19"/>
      <c r="E35" s="19"/>
      <c r="F35" s="32" t="s">
        <v>202</v>
      </c>
      <c r="G35" s="19"/>
      <c r="H35" s="19"/>
      <c r="I35" s="19"/>
      <c r="J35" s="33" t="s">
        <v>203</v>
      </c>
      <c r="K35" s="19"/>
      <c r="L35" s="19"/>
      <c r="M35" s="32" t="s">
        <v>204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7"/>
    </row>
    <row r="36" spans="1:29" x14ac:dyDescent="0.25">
      <c r="A36" s="17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7"/>
    </row>
    <row r="37" spans="1:29" x14ac:dyDescent="0.25">
      <c r="A37" s="17"/>
      <c r="B37" s="26" t="s">
        <v>205</v>
      </c>
      <c r="C37" s="19"/>
      <c r="D37" s="19"/>
      <c r="E37" s="19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19"/>
      <c r="W37" s="19"/>
      <c r="X37" s="19"/>
      <c r="Y37" s="19"/>
      <c r="Z37" s="19"/>
      <c r="AA37" s="19"/>
      <c r="AB37" s="19"/>
      <c r="AC37" s="17"/>
    </row>
    <row r="38" spans="1:29" x14ac:dyDescent="0.25">
      <c r="A38" s="17"/>
      <c r="B38" s="26" t="s">
        <v>206</v>
      </c>
      <c r="C38" s="19"/>
      <c r="D38" s="19"/>
      <c r="E38" s="19"/>
      <c r="F38" s="34" t="str">
        <f>MID(Captura!F19, 1, 1)</f>
        <v/>
      </c>
      <c r="G38" s="34" t="str">
        <f>MID(Captura!F19, 2, 1)</f>
        <v/>
      </c>
      <c r="H38" s="34" t="str">
        <f>MID(Captura!F19, 3, 1)</f>
        <v/>
      </c>
      <c r="I38" s="34" t="str">
        <f>MID(Captura!F19, 4, 1)</f>
        <v/>
      </c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19"/>
      <c r="W38" s="19"/>
      <c r="X38" s="19"/>
      <c r="Y38" s="19"/>
      <c r="Z38" s="19"/>
      <c r="AA38" s="19"/>
      <c r="AB38" s="19"/>
      <c r="AC38" s="17"/>
    </row>
    <row r="39" spans="1:29" ht="5.25" customHeight="1" x14ac:dyDescent="0.25">
      <c r="A39" s="17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7"/>
    </row>
    <row r="40" spans="1:29" x14ac:dyDescent="0.25">
      <c r="A40" s="17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7"/>
    </row>
    <row r="41" spans="1:29" x14ac:dyDescent="0.25">
      <c r="A41" s="17"/>
      <c r="B41" s="27">
        <v>0</v>
      </c>
      <c r="C41" s="27">
        <v>7</v>
      </c>
      <c r="D41" s="35"/>
      <c r="E41" s="36" t="s">
        <v>208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18"/>
    </row>
    <row r="42" spans="1:29" x14ac:dyDescent="0.25">
      <c r="A42" s="17"/>
      <c r="B42" s="37" t="s">
        <v>207</v>
      </c>
      <c r="C42" s="19"/>
      <c r="D42" s="19"/>
      <c r="E42" s="37" t="s">
        <v>202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7"/>
    </row>
    <row r="43" spans="1:29" ht="10.5" customHeight="1" x14ac:dyDescent="0.25">
      <c r="A43" s="17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7"/>
    </row>
    <row r="44" spans="1:29" x14ac:dyDescent="0.25">
      <c r="A44" s="17"/>
      <c r="B44" s="19"/>
      <c r="C44" s="19"/>
      <c r="D44" s="23"/>
      <c r="E44" s="23"/>
      <c r="F44" s="38" t="s">
        <v>209</v>
      </c>
      <c r="G44" s="23"/>
      <c r="H44" s="23"/>
      <c r="I44" s="23"/>
      <c r="J44" s="19"/>
      <c r="K44" s="19"/>
      <c r="L44" s="23"/>
      <c r="M44" s="23"/>
      <c r="N44" s="39" t="s">
        <v>180</v>
      </c>
      <c r="O44" s="23"/>
      <c r="P44" s="23"/>
      <c r="Q44" s="23"/>
      <c r="R44" s="19"/>
      <c r="S44" s="19"/>
      <c r="T44" s="40" t="s">
        <v>210</v>
      </c>
      <c r="U44" s="19"/>
      <c r="V44" s="19"/>
      <c r="W44" s="19"/>
      <c r="X44" s="19"/>
      <c r="Y44" s="19"/>
      <c r="Z44" s="19"/>
      <c r="AA44" s="19"/>
      <c r="AB44" s="19"/>
      <c r="AC44" s="17"/>
    </row>
    <row r="45" spans="1:29" ht="10.5" customHeight="1" x14ac:dyDescent="0.25">
      <c r="A45" s="17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7"/>
    </row>
    <row r="46" spans="1:29" ht="15" customHeight="1" x14ac:dyDescent="0.25">
      <c r="A46" s="17"/>
      <c r="B46" s="83" t="s">
        <v>218</v>
      </c>
      <c r="C46" s="19"/>
      <c r="D46" s="41" t="s">
        <v>211</v>
      </c>
      <c r="E46" s="23"/>
      <c r="F46" s="23"/>
      <c r="G46" s="23"/>
      <c r="H46" s="23"/>
      <c r="I46" s="23"/>
      <c r="J46" s="19"/>
      <c r="K46" s="42" t="s">
        <v>215</v>
      </c>
      <c r="L46" s="84">
        <f>Captura!D24</f>
        <v>0</v>
      </c>
      <c r="M46" s="84"/>
      <c r="N46" s="84"/>
      <c r="O46" s="84"/>
      <c r="P46" s="84"/>
      <c r="Q46" s="84"/>
      <c r="R46" s="19"/>
      <c r="S46" s="42" t="s">
        <v>215</v>
      </c>
      <c r="T46" s="84">
        <f>Captura!F24</f>
        <v>0</v>
      </c>
      <c r="U46" s="84"/>
      <c r="V46" s="84"/>
      <c r="W46" s="84"/>
      <c r="X46" s="84"/>
      <c r="Y46" s="84"/>
      <c r="Z46" s="84"/>
      <c r="AA46" s="84"/>
      <c r="AB46" s="43"/>
      <c r="AC46" s="17"/>
    </row>
    <row r="47" spans="1:29" ht="10.5" customHeight="1" x14ac:dyDescent="0.25">
      <c r="A47" s="44"/>
      <c r="B47" s="83"/>
      <c r="C47" s="19"/>
      <c r="D47" s="19"/>
      <c r="E47" s="19"/>
      <c r="F47" s="19"/>
      <c r="G47" s="19"/>
      <c r="H47" s="19"/>
      <c r="I47" s="19"/>
      <c r="J47" s="19"/>
      <c r="K47" s="42"/>
      <c r="L47" s="19"/>
      <c r="M47" s="19"/>
      <c r="N47" s="19"/>
      <c r="O47" s="19"/>
      <c r="P47" s="19"/>
      <c r="Q47" s="19"/>
      <c r="R47" s="19"/>
      <c r="S47" s="42"/>
      <c r="T47" s="19"/>
      <c r="U47" s="19"/>
      <c r="V47" s="19"/>
      <c r="W47" s="19"/>
      <c r="X47" s="19"/>
      <c r="Y47" s="19"/>
      <c r="Z47" s="19"/>
      <c r="AA47" s="19"/>
      <c r="AB47" s="30"/>
      <c r="AC47" s="17"/>
    </row>
    <row r="48" spans="1:29" x14ac:dyDescent="0.25">
      <c r="A48" s="44"/>
      <c r="B48" s="83"/>
      <c r="C48" s="19"/>
      <c r="D48" s="41" t="s">
        <v>212</v>
      </c>
      <c r="E48" s="23"/>
      <c r="F48" s="23"/>
      <c r="G48" s="23"/>
      <c r="H48" s="23"/>
      <c r="I48" s="23"/>
      <c r="J48" s="19"/>
      <c r="K48" s="42" t="s">
        <v>215</v>
      </c>
      <c r="L48" s="84">
        <f>Captura!D26</f>
        <v>0</v>
      </c>
      <c r="M48" s="84"/>
      <c r="N48" s="84"/>
      <c r="O48" s="84"/>
      <c r="P48" s="84"/>
      <c r="Q48" s="84"/>
      <c r="R48" s="19"/>
      <c r="S48" s="42" t="s">
        <v>215</v>
      </c>
      <c r="T48" s="84">
        <f>Captura!F26</f>
        <v>0</v>
      </c>
      <c r="U48" s="84"/>
      <c r="V48" s="84"/>
      <c r="W48" s="84"/>
      <c r="X48" s="84"/>
      <c r="Y48" s="84"/>
      <c r="Z48" s="84"/>
      <c r="AA48" s="84"/>
      <c r="AB48" s="30"/>
      <c r="AC48" s="17"/>
    </row>
    <row r="49" spans="1:32" ht="9.75" customHeight="1" x14ac:dyDescent="0.25">
      <c r="A49" s="44"/>
      <c r="B49" s="83"/>
      <c r="C49" s="19"/>
      <c r="D49" s="19"/>
      <c r="E49" s="19"/>
      <c r="F49" s="19"/>
      <c r="G49" s="19"/>
      <c r="H49" s="19"/>
      <c r="I49" s="19"/>
      <c r="J49" s="19"/>
      <c r="K49" s="42"/>
      <c r="L49" s="19"/>
      <c r="M49" s="19"/>
      <c r="N49" s="19"/>
      <c r="O49" s="19"/>
      <c r="P49" s="19"/>
      <c r="Q49" s="19"/>
      <c r="R49" s="19"/>
      <c r="S49" s="42"/>
      <c r="T49" s="19"/>
      <c r="U49" s="19"/>
      <c r="V49" s="19"/>
      <c r="W49" s="19"/>
      <c r="X49" s="19"/>
      <c r="Y49" s="19"/>
      <c r="Z49" s="19"/>
      <c r="AA49" s="19"/>
      <c r="AB49" s="30"/>
      <c r="AC49" s="17"/>
    </row>
    <row r="50" spans="1:32" x14ac:dyDescent="0.25">
      <c r="A50" s="44"/>
      <c r="B50" s="83"/>
      <c r="C50" s="19"/>
      <c r="D50" s="41" t="s">
        <v>213</v>
      </c>
      <c r="E50" s="23"/>
      <c r="F50" s="23"/>
      <c r="G50" s="23"/>
      <c r="H50" s="23"/>
      <c r="I50" s="23"/>
      <c r="J50" s="19"/>
      <c r="K50" s="42" t="s">
        <v>215</v>
      </c>
      <c r="L50" s="84">
        <f>Captura!D28</f>
        <v>0</v>
      </c>
      <c r="M50" s="84"/>
      <c r="N50" s="84"/>
      <c r="O50" s="84"/>
      <c r="P50" s="84"/>
      <c r="Q50" s="84"/>
      <c r="R50" s="19"/>
      <c r="S50" s="42" t="s">
        <v>215</v>
      </c>
      <c r="T50" s="84">
        <f>Captura!F28</f>
        <v>0</v>
      </c>
      <c r="U50" s="84"/>
      <c r="V50" s="84"/>
      <c r="W50" s="84"/>
      <c r="X50" s="84"/>
      <c r="Y50" s="84"/>
      <c r="Z50" s="84"/>
      <c r="AA50" s="84"/>
      <c r="AB50" s="30"/>
      <c r="AC50" s="17"/>
    </row>
    <row r="51" spans="1:32" ht="8.25" customHeight="1" x14ac:dyDescent="0.25">
      <c r="A51" s="44"/>
      <c r="B51" s="83"/>
      <c r="C51" s="19"/>
      <c r="D51" s="19"/>
      <c r="E51" s="19"/>
      <c r="F51" s="19"/>
      <c r="G51" s="19"/>
      <c r="H51" s="19"/>
      <c r="I51" s="19"/>
      <c r="J51" s="19"/>
      <c r="K51" s="42"/>
      <c r="L51" s="19"/>
      <c r="M51" s="19"/>
      <c r="N51" s="19"/>
      <c r="O51" s="19"/>
      <c r="P51" s="19"/>
      <c r="Q51" s="19"/>
      <c r="R51" s="19"/>
      <c r="S51" s="42"/>
      <c r="T51" s="19"/>
      <c r="U51" s="19"/>
      <c r="V51" s="19"/>
      <c r="W51" s="19"/>
      <c r="X51" s="19"/>
      <c r="Y51" s="19"/>
      <c r="Z51" s="19"/>
      <c r="AA51" s="19"/>
      <c r="AB51" s="30"/>
      <c r="AC51" s="17"/>
    </row>
    <row r="52" spans="1:32" x14ac:dyDescent="0.25">
      <c r="A52" s="44"/>
      <c r="B52" s="83"/>
      <c r="C52" s="19"/>
      <c r="D52" s="41" t="s">
        <v>214</v>
      </c>
      <c r="E52" s="23"/>
      <c r="F52" s="23"/>
      <c r="G52" s="23"/>
      <c r="H52" s="23"/>
      <c r="I52" s="23"/>
      <c r="J52" s="19"/>
      <c r="K52" s="42" t="s">
        <v>215</v>
      </c>
      <c r="L52" s="84">
        <f>Captura!D30</f>
        <v>0</v>
      </c>
      <c r="M52" s="84"/>
      <c r="N52" s="84"/>
      <c r="O52" s="84"/>
      <c r="P52" s="84"/>
      <c r="Q52" s="84"/>
      <c r="R52" s="19"/>
      <c r="S52" s="42" t="s">
        <v>215</v>
      </c>
      <c r="T52" s="84">
        <f>Captura!F30</f>
        <v>0</v>
      </c>
      <c r="U52" s="84"/>
      <c r="V52" s="84"/>
      <c r="W52" s="84"/>
      <c r="X52" s="84"/>
      <c r="Y52" s="84"/>
      <c r="Z52" s="84"/>
      <c r="AA52" s="84"/>
      <c r="AB52" s="30"/>
      <c r="AC52" s="17"/>
    </row>
    <row r="53" spans="1:32" ht="7.5" customHeight="1" x14ac:dyDescent="0.25">
      <c r="A53" s="44"/>
      <c r="B53" s="83"/>
      <c r="C53" s="19"/>
      <c r="D53" s="19"/>
      <c r="E53" s="19"/>
      <c r="F53" s="19"/>
      <c r="G53" s="19"/>
      <c r="H53" s="19"/>
      <c r="I53" s="19"/>
      <c r="J53" s="19"/>
      <c r="K53" s="42"/>
      <c r="L53" s="19"/>
      <c r="M53" s="19"/>
      <c r="N53" s="19"/>
      <c r="O53" s="19"/>
      <c r="P53" s="19"/>
      <c r="Q53" s="19"/>
      <c r="R53" s="19"/>
      <c r="S53" s="42"/>
      <c r="T53" s="19"/>
      <c r="U53" s="19"/>
      <c r="V53" s="19"/>
      <c r="W53" s="19"/>
      <c r="X53" s="19"/>
      <c r="Y53" s="19"/>
      <c r="Z53" s="19"/>
      <c r="AA53" s="19"/>
      <c r="AB53" s="30"/>
      <c r="AC53" s="17"/>
    </row>
    <row r="54" spans="1:32" x14ac:dyDescent="0.25">
      <c r="A54" s="17"/>
      <c r="B54" s="19"/>
      <c r="C54" s="19"/>
      <c r="D54" s="41" t="s">
        <v>216</v>
      </c>
      <c r="E54" s="23"/>
      <c r="F54" s="23"/>
      <c r="G54" s="23"/>
      <c r="H54" s="23"/>
      <c r="I54" s="23"/>
      <c r="J54" s="19"/>
      <c r="K54" s="42" t="s">
        <v>215</v>
      </c>
      <c r="L54" s="85">
        <f>Captura!D32</f>
        <v>0</v>
      </c>
      <c r="M54" s="85"/>
      <c r="N54" s="85"/>
      <c r="O54" s="85"/>
      <c r="P54" s="85"/>
      <c r="Q54" s="85"/>
      <c r="R54" s="19"/>
      <c r="S54" s="42" t="s">
        <v>215</v>
      </c>
      <c r="T54" s="85">
        <f>Captura!F32</f>
        <v>0</v>
      </c>
      <c r="U54" s="85"/>
      <c r="V54" s="85"/>
      <c r="W54" s="85"/>
      <c r="X54" s="85"/>
      <c r="Y54" s="85"/>
      <c r="Z54" s="85"/>
      <c r="AA54" s="85"/>
      <c r="AB54" s="30"/>
      <c r="AC54" s="17"/>
    </row>
    <row r="55" spans="1:32" ht="6.75" customHeight="1" x14ac:dyDescent="0.25">
      <c r="A55" s="17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45"/>
      <c r="M55" s="45"/>
      <c r="N55" s="45"/>
      <c r="O55" s="45"/>
      <c r="P55" s="45"/>
      <c r="Q55" s="45"/>
      <c r="R55" s="19"/>
      <c r="S55" s="42"/>
      <c r="T55" s="45"/>
      <c r="U55" s="45"/>
      <c r="V55" s="45"/>
      <c r="W55" s="45"/>
      <c r="X55" s="45"/>
      <c r="Y55" s="45"/>
      <c r="Z55" s="45"/>
      <c r="AA55" s="45"/>
      <c r="AB55" s="30"/>
      <c r="AC55" s="17"/>
    </row>
    <row r="56" spans="1:32" ht="6.75" customHeight="1" x14ac:dyDescent="0.25">
      <c r="A56" s="17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30"/>
      <c r="AC56" s="17"/>
    </row>
    <row r="57" spans="1:32" x14ac:dyDescent="0.25">
      <c r="A57" s="17"/>
      <c r="B57" s="19"/>
      <c r="C57" s="19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8" t="s">
        <v>217</v>
      </c>
      <c r="R57" s="47"/>
      <c r="S57" s="46" t="s">
        <v>215</v>
      </c>
      <c r="T57" s="82">
        <f>Captura!F34</f>
        <v>0</v>
      </c>
      <c r="U57" s="82"/>
      <c r="V57" s="82"/>
      <c r="W57" s="82"/>
      <c r="X57" s="82"/>
      <c r="Y57" s="82"/>
      <c r="Z57" s="82"/>
      <c r="AA57" s="82"/>
      <c r="AB57" s="47"/>
      <c r="AC57" s="17"/>
      <c r="AF57" s="14"/>
    </row>
    <row r="58" spans="1:3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</sheetData>
  <sheetProtection sheet="1" objects="1" scenarios="1" formatCells="0" formatColumns="0" formatRows="0"/>
  <mergeCells count="19">
    <mergeCell ref="F29:N29"/>
    <mergeCell ref="U29:AA29"/>
    <mergeCell ref="C7:M7"/>
    <mergeCell ref="Q7:AA7"/>
    <mergeCell ref="C11:V11"/>
    <mergeCell ref="C15:V15"/>
    <mergeCell ref="C19:V19"/>
    <mergeCell ref="T57:AA57"/>
    <mergeCell ref="B46:B53"/>
    <mergeCell ref="T46:AA46"/>
    <mergeCell ref="T48:AA48"/>
    <mergeCell ref="T50:AA50"/>
    <mergeCell ref="T52:AA52"/>
    <mergeCell ref="L46:Q46"/>
    <mergeCell ref="L48:Q48"/>
    <mergeCell ref="L50:Q50"/>
    <mergeCell ref="L52:Q52"/>
    <mergeCell ref="L54:Q54"/>
    <mergeCell ref="T54:AA54"/>
  </mergeCells>
  <dataValidations count="1">
    <dataValidation type="whole" allowBlank="1" showInputMessage="1" showErrorMessage="1" errorTitle="No Válido" error="Únicamente puede introdcir un dígito" sqref="J38:U38">
      <formula1>0</formula1>
      <formula2>9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19"/>
  <sheetViews>
    <sheetView workbookViewId="0">
      <selection activeCell="G24" sqref="G24"/>
    </sheetView>
  </sheetViews>
  <sheetFormatPr baseColWidth="10" defaultRowHeight="15" x14ac:dyDescent="0.25"/>
  <cols>
    <col min="1" max="1" width="57" customWidth="1"/>
    <col min="2" max="2" width="12.7109375" customWidth="1"/>
    <col min="3" max="4" width="11.42578125" customWidth="1"/>
    <col min="10" max="10" width="11.42578125" customWidth="1"/>
  </cols>
  <sheetData>
    <row r="1" spans="1:10" ht="15.75" thickBot="1" x14ac:dyDescent="0.3">
      <c r="A1" s="13" t="s">
        <v>222</v>
      </c>
      <c r="C1" s="1" t="s">
        <v>14</v>
      </c>
      <c r="D1" t="s">
        <v>0</v>
      </c>
      <c r="J1" t="str">
        <f>CONCATENATE(C1," ", D1)</f>
        <v>07600011 Enajenación de bienes muebles inventariados</v>
      </c>
    </row>
    <row r="2" spans="1:10" ht="15.75" thickBot="1" x14ac:dyDescent="0.3">
      <c r="A2" s="15" t="s">
        <v>223</v>
      </c>
      <c r="C2" s="1" t="s">
        <v>15</v>
      </c>
      <c r="D2" t="s">
        <v>1</v>
      </c>
      <c r="J2" t="str">
        <f t="shared" ref="J2:J14" si="0">CONCATENATE(C2," ", D2)</f>
        <v>07600012 Enajenación de bienes muebles no inventariados</v>
      </c>
    </row>
    <row r="3" spans="1:10" x14ac:dyDescent="0.25">
      <c r="C3" s="1" t="s">
        <v>16</v>
      </c>
      <c r="D3" t="s">
        <v>2</v>
      </c>
      <c r="J3" t="str">
        <f t="shared" si="0"/>
        <v>07600013 Desechos de bienes del gobierno federal inventariados</v>
      </c>
    </row>
    <row r="4" spans="1:10" ht="15.75" thickBot="1" x14ac:dyDescent="0.3">
      <c r="A4" s="13" t="s">
        <v>221</v>
      </c>
      <c r="C4" s="1" t="s">
        <v>17</v>
      </c>
      <c r="D4" t="s">
        <v>3</v>
      </c>
      <c r="J4" t="str">
        <f t="shared" si="0"/>
        <v>07600014 Desechos de bienes del gobierno federal no inventariados</v>
      </c>
    </row>
    <row r="5" spans="1:10" ht="15.75" thickBot="1" x14ac:dyDescent="0.3">
      <c r="A5" s="15" t="s">
        <v>224</v>
      </c>
      <c r="C5" s="1" t="s">
        <v>18</v>
      </c>
      <c r="D5" t="s">
        <v>4</v>
      </c>
      <c r="J5" t="str">
        <f t="shared" si="0"/>
        <v>07600017 Enajenación y Venta de Bases de Licitación Pública</v>
      </c>
    </row>
    <row r="6" spans="1:10" x14ac:dyDescent="0.25">
      <c r="C6" s="1" t="s">
        <v>19</v>
      </c>
      <c r="D6" t="s">
        <v>5</v>
      </c>
      <c r="J6" t="str">
        <f t="shared" si="0"/>
        <v>07600027 Reposición de corbatines de automóvil y subarrendamiento</v>
      </c>
    </row>
    <row r="7" spans="1:10" x14ac:dyDescent="0.25">
      <c r="C7" s="1" t="s">
        <v>20</v>
      </c>
      <c r="D7" t="s">
        <v>6</v>
      </c>
      <c r="J7" t="str">
        <f t="shared" si="0"/>
        <v>07600031 Intereses de valores</v>
      </c>
    </row>
    <row r="8" spans="1:10" x14ac:dyDescent="0.25">
      <c r="C8" s="1" t="s">
        <v>21</v>
      </c>
      <c r="D8" t="s">
        <v>7</v>
      </c>
      <c r="J8" t="str">
        <f t="shared" si="0"/>
        <v>07600075 Expedición de copias certificadas de documentos</v>
      </c>
    </row>
    <row r="9" spans="1:10" x14ac:dyDescent="0.25">
      <c r="C9" s="1" t="s">
        <v>21</v>
      </c>
      <c r="D9" t="s">
        <v>8</v>
      </c>
      <c r="J9" t="str">
        <f t="shared" si="0"/>
        <v>07600075 Copia simple, u hoja impresa por medio de dispositivo informático, tamaño carta u oficio.</v>
      </c>
    </row>
    <row r="10" spans="1:10" x14ac:dyDescent="0.25">
      <c r="C10" s="1" t="s">
        <v>22</v>
      </c>
      <c r="D10" t="s">
        <v>9</v>
      </c>
      <c r="J10" t="str">
        <f t="shared" si="0"/>
        <v>07600082 Disco compacto CD-R.</v>
      </c>
    </row>
    <row r="11" spans="1:10" x14ac:dyDescent="0.25">
      <c r="C11" s="1" t="s">
        <v>23</v>
      </c>
      <c r="D11" t="s">
        <v>10</v>
      </c>
      <c r="J11" t="str">
        <f t="shared" si="0"/>
        <v>07700021 Indemnizaciones inventariadas</v>
      </c>
    </row>
    <row r="12" spans="1:10" x14ac:dyDescent="0.25">
      <c r="C12" s="1" t="s">
        <v>24</v>
      </c>
      <c r="D12" t="s">
        <v>11</v>
      </c>
      <c r="J12" t="str">
        <f t="shared" si="0"/>
        <v>07700022 Indemnizaciones no inventariadas, Subarrendamiento, Apoyos por servicio de mantenimiento en áreas comunes y corbatines.</v>
      </c>
    </row>
    <row r="13" spans="1:10" x14ac:dyDescent="0.25">
      <c r="C13" s="1" t="s">
        <v>25</v>
      </c>
      <c r="D13" t="s">
        <v>12</v>
      </c>
      <c r="J13" t="str">
        <f t="shared" si="0"/>
        <v>07700023 Penalización a proveedores por entregas extemporáneas y otros de Cargas Financieras por Reintegros Extemporáneos</v>
      </c>
    </row>
    <row r="14" spans="1:10" x14ac:dyDescent="0.25">
      <c r="C14" s="1" t="s">
        <v>26</v>
      </c>
      <c r="D14" t="s">
        <v>13</v>
      </c>
      <c r="J14" t="str">
        <f t="shared" si="0"/>
        <v>07700050 Recuperaciones de Capital Efectivo</v>
      </c>
    </row>
    <row r="19" spans="3:3" x14ac:dyDescent="0.25">
      <c r="C19" t="str">
        <f>MID(A2, 1, 1)</f>
        <v>0</v>
      </c>
    </row>
  </sheetData>
  <dataValidations count="1">
    <dataValidation type="list" allowBlank="1" showInputMessage="1" showErrorMessage="1" sqref="A2">
      <formula1>$J$1:$J$14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'CADENA DEPENDENCIA'!$D$1:$D$86</xm:f>
          </x14:formula1>
          <xm:sqref>A5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86"/>
  <sheetViews>
    <sheetView workbookViewId="0">
      <selection activeCell="B90" sqref="B90"/>
    </sheetView>
  </sheetViews>
  <sheetFormatPr baseColWidth="10" defaultRowHeight="15" x14ac:dyDescent="0.25"/>
  <cols>
    <col min="2" max="2" width="64" customWidth="1"/>
    <col min="4" max="4" width="11.42578125" customWidth="1"/>
  </cols>
  <sheetData>
    <row r="1" spans="1:4" x14ac:dyDescent="0.25">
      <c r="A1" s="2" t="s">
        <v>55</v>
      </c>
      <c r="B1" s="5" t="s">
        <v>27</v>
      </c>
      <c r="D1" t="str">
        <f t="shared" ref="D1:D32" si="0">CONCATENATE(A1," ",B1)</f>
        <v>0001 Subsecretaría De Desarrollo Social y Humano.</v>
      </c>
    </row>
    <row r="2" spans="1:4" x14ac:dyDescent="0.25">
      <c r="A2" s="2" t="s">
        <v>56</v>
      </c>
      <c r="B2" s="5" t="s">
        <v>28</v>
      </c>
      <c r="D2" t="str">
        <f t="shared" si="0"/>
        <v>0002 Subsecretaría De Desarrollo Urbano y Ordenación del Territorio.</v>
      </c>
    </row>
    <row r="3" spans="1:4" x14ac:dyDescent="0.25">
      <c r="A3" s="2" t="s">
        <v>57</v>
      </c>
      <c r="B3" s="5" t="s">
        <v>29</v>
      </c>
      <c r="D3" t="str">
        <f t="shared" si="0"/>
        <v>0003 Subsecretaría De Prospectiva, Planeación y Evaluación.</v>
      </c>
    </row>
    <row r="4" spans="1:4" x14ac:dyDescent="0.25">
      <c r="A4" s="2" t="s">
        <v>58</v>
      </c>
      <c r="B4" s="5" t="s">
        <v>30</v>
      </c>
      <c r="D4" t="str">
        <f t="shared" si="0"/>
        <v>0004 Oficialía Mayor.</v>
      </c>
    </row>
    <row r="5" spans="1:4" x14ac:dyDescent="0.25">
      <c r="A5" s="2" t="s">
        <v>59</v>
      </c>
      <c r="B5" s="5" t="s">
        <v>31</v>
      </c>
      <c r="D5" t="str">
        <f t="shared" si="0"/>
        <v>0005 Unidad Del Abogado General y Comisionado para la Transparencia.</v>
      </c>
    </row>
    <row r="6" spans="1:4" x14ac:dyDescent="0.25">
      <c r="A6" s="2" t="s">
        <v>60</v>
      </c>
      <c r="B6" s="5" t="s">
        <v>32</v>
      </c>
      <c r="D6" t="str">
        <f t="shared" si="0"/>
        <v>0006 Unidad De Coordinación de Delegaciones.</v>
      </c>
    </row>
    <row r="7" spans="1:4" x14ac:dyDescent="0.25">
      <c r="A7" s="2" t="s">
        <v>61</v>
      </c>
      <c r="B7" s="5" t="s">
        <v>33</v>
      </c>
      <c r="D7" t="str">
        <f t="shared" si="0"/>
        <v>0007 Unidad De Comunicación Social.</v>
      </c>
    </row>
    <row r="8" spans="1:4" x14ac:dyDescent="0.25">
      <c r="A8" s="2" t="s">
        <v>62</v>
      </c>
      <c r="B8" s="5" t="s">
        <v>34</v>
      </c>
      <c r="D8" t="str">
        <f t="shared" si="0"/>
        <v>0008 Unidad De Programas de Atención de la Pobreza Urbana.</v>
      </c>
    </row>
    <row r="9" spans="1:4" x14ac:dyDescent="0.25">
      <c r="A9" s="2" t="s">
        <v>63</v>
      </c>
      <c r="B9" s="5" t="s">
        <v>35</v>
      </c>
      <c r="D9" t="str">
        <f t="shared" si="0"/>
        <v>0009 Unidad De Microrregiones.</v>
      </c>
    </row>
    <row r="10" spans="1:4" x14ac:dyDescent="0.25">
      <c r="A10" s="3" t="s">
        <v>64</v>
      </c>
      <c r="B10" s="5" t="s">
        <v>36</v>
      </c>
      <c r="D10" t="str">
        <f t="shared" si="0"/>
        <v>0010 Unidad De Desarrollo Regional.</v>
      </c>
    </row>
    <row r="11" spans="1:4" x14ac:dyDescent="0.25">
      <c r="A11" s="3" t="s">
        <v>65</v>
      </c>
      <c r="B11" s="5" t="s">
        <v>37</v>
      </c>
      <c r="D11" t="str">
        <f t="shared" si="0"/>
        <v>0011 Unidad De Planeación y Relaciones Internacionales.</v>
      </c>
    </row>
    <row r="12" spans="1:4" x14ac:dyDescent="0.25">
      <c r="A12" s="3" t="s">
        <v>66</v>
      </c>
      <c r="B12" s="5" t="s">
        <v>38</v>
      </c>
      <c r="D12" t="str">
        <f t="shared" si="0"/>
        <v>0012 Dirección General De Normatividad y Asuntos Contenciosos.</v>
      </c>
    </row>
    <row r="13" spans="1:4" x14ac:dyDescent="0.25">
      <c r="A13" s="3" t="s">
        <v>67</v>
      </c>
      <c r="B13" s="5" t="s">
        <v>39</v>
      </c>
      <c r="D13" t="str">
        <f t="shared" si="0"/>
        <v>0013 Dirección General De Vinculación Interinstitucional.</v>
      </c>
    </row>
    <row r="14" spans="1:4" x14ac:dyDescent="0.25">
      <c r="A14" s="3" t="s">
        <v>68</v>
      </c>
      <c r="B14" s="5" t="s">
        <v>40</v>
      </c>
      <c r="D14" t="str">
        <f t="shared" si="0"/>
        <v>0014 Dirección General De Geoestadística y Padrones de Beneficiarios.</v>
      </c>
    </row>
    <row r="15" spans="1:4" x14ac:dyDescent="0.25">
      <c r="A15" s="3" t="s">
        <v>69</v>
      </c>
      <c r="B15" s="5" t="s">
        <v>41</v>
      </c>
      <c r="D15" t="str">
        <f t="shared" si="0"/>
        <v>0015 Dirección General De Atención a Grupos Prioritarios.</v>
      </c>
    </row>
    <row r="16" spans="1:4" x14ac:dyDescent="0.25">
      <c r="A16" s="3" t="s">
        <v>70</v>
      </c>
      <c r="B16" s="5" t="s">
        <v>42</v>
      </c>
      <c r="D16" t="str">
        <f t="shared" si="0"/>
        <v>0016 Dirección General De Políticas Sociales.</v>
      </c>
    </row>
    <row r="17" spans="1:4" x14ac:dyDescent="0.25">
      <c r="A17" s="3" t="s">
        <v>71</v>
      </c>
      <c r="B17" s="5" t="s">
        <v>43</v>
      </c>
      <c r="D17" t="str">
        <f t="shared" si="0"/>
        <v>0017 Dirección General De Opciones Productivas.</v>
      </c>
    </row>
    <row r="18" spans="1:4" x14ac:dyDescent="0.25">
      <c r="A18" s="3" t="s">
        <v>72</v>
      </c>
      <c r="B18" s="5" t="s">
        <v>44</v>
      </c>
      <c r="D18" t="str">
        <f t="shared" si="0"/>
        <v>0018 Dirección General De Seguimiento.</v>
      </c>
    </row>
    <row r="19" spans="1:4" x14ac:dyDescent="0.25">
      <c r="A19" s="3" t="s">
        <v>73</v>
      </c>
      <c r="B19" s="5" t="s">
        <v>45</v>
      </c>
      <c r="D19" t="str">
        <f t="shared" si="0"/>
        <v>0019 Dirección General De Desarrollo Territorial.</v>
      </c>
    </row>
    <row r="20" spans="1:4" x14ac:dyDescent="0.25">
      <c r="A20" s="3" t="s">
        <v>74</v>
      </c>
      <c r="B20" s="5" t="s">
        <v>46</v>
      </c>
      <c r="D20" t="str">
        <f t="shared" si="0"/>
        <v>0020 Dirección General De Desarrollo Urbano y Suelo.</v>
      </c>
    </row>
    <row r="21" spans="1:4" x14ac:dyDescent="0.25">
      <c r="A21" s="3" t="s">
        <v>75</v>
      </c>
      <c r="B21" s="5" t="s">
        <v>47</v>
      </c>
      <c r="D21" t="str">
        <f t="shared" si="0"/>
        <v>0021 Dirección General De Evaluación y Monitoreo de los Programas Sociales.</v>
      </c>
    </row>
    <row r="22" spans="1:4" x14ac:dyDescent="0.25">
      <c r="A22" s="3" t="s">
        <v>76</v>
      </c>
      <c r="B22" s="5" t="s">
        <v>48</v>
      </c>
      <c r="D22" t="str">
        <f t="shared" si="0"/>
        <v>0022 Dirección General De Equipamiento e Infraestructura en Zonas Urbano-Marginadas.</v>
      </c>
    </row>
    <row r="23" spans="1:4" x14ac:dyDescent="0.25">
      <c r="A23" s="3" t="s">
        <v>77</v>
      </c>
      <c r="B23" s="5" t="s">
        <v>49</v>
      </c>
      <c r="D23" t="str">
        <f t="shared" si="0"/>
        <v>0023 Dirección General De Análisis y Prospectiva.</v>
      </c>
    </row>
    <row r="24" spans="1:4" x14ac:dyDescent="0.25">
      <c r="A24" s="3" t="s">
        <v>78</v>
      </c>
      <c r="B24" s="6" t="s">
        <v>50</v>
      </c>
      <c r="D24" t="str">
        <f t="shared" si="0"/>
        <v>0024 Dirección General de Recursos Humanos.</v>
      </c>
    </row>
    <row r="25" spans="1:4" x14ac:dyDescent="0.25">
      <c r="A25" s="3" t="s">
        <v>79</v>
      </c>
      <c r="B25" s="5" t="s">
        <v>51</v>
      </c>
      <c r="D25" t="str">
        <f t="shared" si="0"/>
        <v>0025 Dirección General De Recursos Materiales.</v>
      </c>
    </row>
    <row r="26" spans="1:4" x14ac:dyDescent="0.25">
      <c r="A26" s="3" t="s">
        <v>80</v>
      </c>
      <c r="B26" s="5" t="s">
        <v>52</v>
      </c>
      <c r="D26" t="str">
        <f t="shared" si="0"/>
        <v>0026 Dirección General De Programación y Presupuesto.</v>
      </c>
    </row>
    <row r="27" spans="1:4" x14ac:dyDescent="0.25">
      <c r="A27" s="3" t="s">
        <v>81</v>
      </c>
      <c r="B27" s="5" t="s">
        <v>53</v>
      </c>
      <c r="D27" t="str">
        <f t="shared" si="0"/>
        <v>0027 Dirección General De Organización.</v>
      </c>
    </row>
    <row r="28" spans="1:4" x14ac:dyDescent="0.25">
      <c r="A28" s="3" t="s">
        <v>82</v>
      </c>
      <c r="B28" s="5" t="s">
        <v>54</v>
      </c>
      <c r="D28" t="str">
        <f t="shared" si="0"/>
        <v>0028 Dirección General De Informática.</v>
      </c>
    </row>
    <row r="29" spans="1:4" x14ac:dyDescent="0.25">
      <c r="A29" s="10" t="s">
        <v>227</v>
      </c>
      <c r="B29" s="11" t="s">
        <v>83</v>
      </c>
      <c r="D29" t="str">
        <f t="shared" si="0"/>
        <v>4000 Comisión Nacional de Fomento a la Vivienda.</v>
      </c>
    </row>
    <row r="30" spans="1:4" x14ac:dyDescent="0.25">
      <c r="A30" s="10" t="s">
        <v>228</v>
      </c>
      <c r="B30" s="11" t="s">
        <v>93</v>
      </c>
      <c r="D30" t="str">
        <f t="shared" si="0"/>
        <v>4100 Instituto Nacional de Desarrollo Social. (INDESOL)</v>
      </c>
    </row>
    <row r="31" spans="1:4" x14ac:dyDescent="0.25">
      <c r="A31" s="4">
        <v>4101</v>
      </c>
      <c r="B31" s="6" t="s">
        <v>84</v>
      </c>
      <c r="D31" t="str">
        <f t="shared" si="0"/>
        <v>4101 Dirección General de Recursos Materiales</v>
      </c>
    </row>
    <row r="32" spans="1:4" x14ac:dyDescent="0.25">
      <c r="A32" s="4">
        <v>4102</v>
      </c>
      <c r="B32" s="6" t="s">
        <v>85</v>
      </c>
      <c r="D32" t="str">
        <f t="shared" si="0"/>
        <v>4102 Dirección General Adjunta de Equidad de Género y Proyectos Estratégicos para el Desarrollo</v>
      </c>
    </row>
    <row r="33" spans="1:4" x14ac:dyDescent="0.25">
      <c r="A33" s="4">
        <v>4103</v>
      </c>
      <c r="B33" s="6" t="s">
        <v>86</v>
      </c>
      <c r="D33" t="str">
        <f t="shared" ref="D33:D64" si="1">CONCATENATE(A33," ",B33)</f>
        <v>4103 Dirección General Adjunta de Fomento, Profesionalización e Investigación</v>
      </c>
    </row>
    <row r="34" spans="1:4" x14ac:dyDescent="0.25">
      <c r="A34" s="4">
        <v>4104</v>
      </c>
      <c r="B34" s="6" t="s">
        <v>87</v>
      </c>
      <c r="D34" t="str">
        <f t="shared" si="1"/>
        <v>4104 Dirección General Adjunta de Administración, Organización e Información</v>
      </c>
    </row>
    <row r="35" spans="1:4" x14ac:dyDescent="0.25">
      <c r="A35" s="4">
        <v>4105</v>
      </c>
      <c r="B35" s="6" t="s">
        <v>88</v>
      </c>
      <c r="D35" t="str">
        <f t="shared" si="1"/>
        <v>4105 Dirección General Adjunta de Vinculación y Coinversión Social</v>
      </c>
    </row>
    <row r="36" spans="1:4" x14ac:dyDescent="0.25">
      <c r="A36" s="4">
        <v>4106</v>
      </c>
      <c r="B36" s="6" t="s">
        <v>89</v>
      </c>
      <c r="D36" t="str">
        <f t="shared" si="1"/>
        <v>4106 Secretaría Técnica de Comunicación y Difusión</v>
      </c>
    </row>
    <row r="37" spans="1:4" x14ac:dyDescent="0.25">
      <c r="A37" s="4">
        <v>4107</v>
      </c>
      <c r="B37" s="6" t="s">
        <v>90</v>
      </c>
      <c r="D37" t="str">
        <f t="shared" si="1"/>
        <v>4107 Dirección de Asuntos Jurídicos</v>
      </c>
    </row>
    <row r="38" spans="1:4" x14ac:dyDescent="0.25">
      <c r="A38" s="4">
        <v>4108</v>
      </c>
      <c r="B38" s="6" t="s">
        <v>91</v>
      </c>
      <c r="D38" t="str">
        <f t="shared" si="1"/>
        <v>4108 Secretaría de Apoyo Técnico e Investigación</v>
      </c>
    </row>
    <row r="39" spans="1:4" x14ac:dyDescent="0.25">
      <c r="A39" s="4">
        <v>4109</v>
      </c>
      <c r="B39" s="6" t="s">
        <v>92</v>
      </c>
      <c r="D39" t="str">
        <f t="shared" si="1"/>
        <v>4109 Secretaría Técnica de Oficina de la Titular</v>
      </c>
    </row>
    <row r="40" spans="1:4" x14ac:dyDescent="0.25">
      <c r="A40" s="10" t="s">
        <v>229</v>
      </c>
      <c r="B40" s="11" t="s">
        <v>94</v>
      </c>
      <c r="D40" t="str">
        <f t="shared" si="1"/>
        <v>4200 Coordinación Nacional del Programa de Desarrollo Humano Oportunidades.</v>
      </c>
    </row>
    <row r="41" spans="1:4" x14ac:dyDescent="0.25">
      <c r="A41" s="4">
        <v>4201</v>
      </c>
      <c r="B41" s="6" t="s">
        <v>84</v>
      </c>
      <c r="D41" t="str">
        <f t="shared" si="1"/>
        <v>4201 Dirección General de Recursos Materiales</v>
      </c>
    </row>
    <row r="42" spans="1:4" x14ac:dyDescent="0.25">
      <c r="A42" s="4">
        <v>4202</v>
      </c>
      <c r="B42" s="6" t="s">
        <v>95</v>
      </c>
      <c r="D42" t="str">
        <f t="shared" si="1"/>
        <v>4202 Dirección Jurídica Consultiva de la Coordinación Nacional y Titular de la Unidad de Enlace de Oportunidades</v>
      </c>
    </row>
    <row r="43" spans="1:4" x14ac:dyDescent="0.25">
      <c r="A43" s="4">
        <v>4203</v>
      </c>
      <c r="B43" s="7" t="s">
        <v>96</v>
      </c>
      <c r="D43" t="str">
        <f t="shared" si="1"/>
        <v>4203 Dirección de Comunicación Social</v>
      </c>
    </row>
    <row r="44" spans="1:4" x14ac:dyDescent="0.25">
      <c r="A44" s="4">
        <v>4204</v>
      </c>
      <c r="B44" s="7" t="s">
        <v>97</v>
      </c>
      <c r="D44" t="str">
        <f t="shared" si="1"/>
        <v xml:space="preserve">4204 Dirección General de Información Geoestadística, Análisis y Evaluación </v>
      </c>
    </row>
    <row r="45" spans="1:4" x14ac:dyDescent="0.25">
      <c r="A45" s="4">
        <v>4205</v>
      </c>
      <c r="B45" s="7" t="s">
        <v>98</v>
      </c>
      <c r="D45" t="str">
        <f t="shared" si="1"/>
        <v>4205 Dirección General de Coordinación y Vinculación</v>
      </c>
    </row>
    <row r="46" spans="1:4" x14ac:dyDescent="0.25">
      <c r="A46" s="4">
        <v>4206</v>
      </c>
      <c r="B46" s="7" t="s">
        <v>99</v>
      </c>
      <c r="D46" t="str">
        <f t="shared" si="1"/>
        <v>4206 Dirección General de Atención y Operación</v>
      </c>
    </row>
    <row r="47" spans="1:4" x14ac:dyDescent="0.25">
      <c r="A47" s="4">
        <v>4207</v>
      </c>
      <c r="B47" s="7" t="s">
        <v>100</v>
      </c>
      <c r="D47" t="str">
        <f t="shared" si="1"/>
        <v>4207 Dirección General de Padrón y Liquidación</v>
      </c>
    </row>
    <row r="48" spans="1:4" x14ac:dyDescent="0.25">
      <c r="A48" s="4">
        <v>4208</v>
      </c>
      <c r="B48" s="7" t="s">
        <v>101</v>
      </c>
      <c r="D48" t="str">
        <f t="shared" si="1"/>
        <v xml:space="preserve">4208 Dirección General Administración y Finanzas </v>
      </c>
    </row>
    <row r="49" spans="1:4" x14ac:dyDescent="0.25">
      <c r="A49" s="4">
        <v>4209</v>
      </c>
      <c r="B49" s="7" t="s">
        <v>102</v>
      </c>
      <c r="D49" t="str">
        <f t="shared" si="1"/>
        <v>4209 Atención Ciudadana</v>
      </c>
    </row>
    <row r="50" spans="1:4" x14ac:dyDescent="0.25">
      <c r="A50" s="10" t="s">
        <v>230</v>
      </c>
      <c r="B50" s="11" t="s">
        <v>103</v>
      </c>
      <c r="D50" t="str">
        <f t="shared" si="1"/>
        <v>4300 Instituto Nacional de la Economía Social (INAES)</v>
      </c>
    </row>
    <row r="51" spans="1:4" x14ac:dyDescent="0.25">
      <c r="A51" s="4" t="s">
        <v>104</v>
      </c>
      <c r="B51" s="12" t="s">
        <v>105</v>
      </c>
      <c r="D51" t="str">
        <f t="shared" si="1"/>
        <v>4301 Dirección de Presupuesto y Contabilidad</v>
      </c>
    </row>
    <row r="52" spans="1:4" x14ac:dyDescent="0.25">
      <c r="A52" s="10" t="s">
        <v>231</v>
      </c>
      <c r="B52" s="11" t="s">
        <v>106</v>
      </c>
      <c r="D52" t="str">
        <f t="shared" si="1"/>
        <v>5000 Delegaciones de la Secretaría en las Entidades Federativas.</v>
      </c>
    </row>
    <row r="53" spans="1:4" x14ac:dyDescent="0.25">
      <c r="A53" s="4" t="s">
        <v>107</v>
      </c>
      <c r="B53" s="8" t="s">
        <v>139</v>
      </c>
      <c r="D53" t="str">
        <f t="shared" si="1"/>
        <v>5001 Delegación Aguascalientes</v>
      </c>
    </row>
    <row r="54" spans="1:4" x14ac:dyDescent="0.25">
      <c r="A54" s="4" t="s">
        <v>108</v>
      </c>
      <c r="B54" s="8" t="s">
        <v>140</v>
      </c>
      <c r="D54" t="str">
        <f t="shared" si="1"/>
        <v>5002 Delegación Baja California</v>
      </c>
    </row>
    <row r="55" spans="1:4" x14ac:dyDescent="0.25">
      <c r="A55" s="4" t="s">
        <v>109</v>
      </c>
      <c r="B55" s="8" t="s">
        <v>141</v>
      </c>
      <c r="D55" t="str">
        <f t="shared" si="1"/>
        <v>5003 Delegación Baja California Sur</v>
      </c>
    </row>
    <row r="56" spans="1:4" x14ac:dyDescent="0.25">
      <c r="A56" s="4" t="s">
        <v>110</v>
      </c>
      <c r="B56" s="8" t="s">
        <v>142</v>
      </c>
      <c r="D56" t="str">
        <f t="shared" si="1"/>
        <v>5004 Delegación Campeche</v>
      </c>
    </row>
    <row r="57" spans="1:4" x14ac:dyDescent="0.25">
      <c r="A57" s="4" t="s">
        <v>111</v>
      </c>
      <c r="B57" s="8" t="s">
        <v>143</v>
      </c>
      <c r="D57" t="str">
        <f t="shared" si="1"/>
        <v>5005 Delegación Coahuila</v>
      </c>
    </row>
    <row r="58" spans="1:4" x14ac:dyDescent="0.25">
      <c r="A58" s="4" t="s">
        <v>112</v>
      </c>
      <c r="B58" s="8" t="s">
        <v>144</v>
      </c>
      <c r="D58" t="str">
        <f t="shared" si="1"/>
        <v>5006 Delegación Colima</v>
      </c>
    </row>
    <row r="59" spans="1:4" x14ac:dyDescent="0.25">
      <c r="A59" s="4" t="s">
        <v>113</v>
      </c>
      <c r="B59" s="8" t="s">
        <v>145</v>
      </c>
      <c r="D59" t="str">
        <f t="shared" si="1"/>
        <v>5007 Delegación Chiapas</v>
      </c>
    </row>
    <row r="60" spans="1:4" x14ac:dyDescent="0.25">
      <c r="A60" s="4" t="s">
        <v>114</v>
      </c>
      <c r="B60" s="8" t="s">
        <v>146</v>
      </c>
      <c r="D60" t="str">
        <f t="shared" si="1"/>
        <v>5008 Delegación Chihuahua</v>
      </c>
    </row>
    <row r="61" spans="1:4" x14ac:dyDescent="0.25">
      <c r="A61" s="4" t="s">
        <v>115</v>
      </c>
      <c r="B61" s="8" t="s">
        <v>147</v>
      </c>
      <c r="D61" t="str">
        <f t="shared" si="1"/>
        <v>5009 Delegación Distrito Federal</v>
      </c>
    </row>
    <row r="62" spans="1:4" ht="21.75" customHeight="1" x14ac:dyDescent="0.25">
      <c r="A62" s="4" t="s">
        <v>116</v>
      </c>
      <c r="B62" s="8" t="s">
        <v>148</v>
      </c>
      <c r="D62" t="str">
        <f t="shared" si="1"/>
        <v>5010 Delegación Durango</v>
      </c>
    </row>
    <row r="63" spans="1:4" x14ac:dyDescent="0.25">
      <c r="A63" s="4" t="s">
        <v>117</v>
      </c>
      <c r="B63" s="8" t="s">
        <v>149</v>
      </c>
      <c r="D63" t="str">
        <f t="shared" si="1"/>
        <v>5011 Delegación Guanajuato</v>
      </c>
    </row>
    <row r="64" spans="1:4" x14ac:dyDescent="0.25">
      <c r="A64" s="4" t="s">
        <v>118</v>
      </c>
      <c r="B64" s="8" t="s">
        <v>150</v>
      </c>
      <c r="D64" t="str">
        <f t="shared" si="1"/>
        <v>5012 Delegación Guerrero</v>
      </c>
    </row>
    <row r="65" spans="1:4" x14ac:dyDescent="0.25">
      <c r="A65" s="4" t="s">
        <v>119</v>
      </c>
      <c r="B65" s="8" t="s">
        <v>151</v>
      </c>
      <c r="D65" t="str">
        <f t="shared" ref="D65:D86" si="2">CONCATENATE(A65," ",B65)</f>
        <v>5013 Delegación Hidalgo</v>
      </c>
    </row>
    <row r="66" spans="1:4" x14ac:dyDescent="0.25">
      <c r="A66" s="4" t="s">
        <v>120</v>
      </c>
      <c r="B66" s="8" t="s">
        <v>152</v>
      </c>
      <c r="D66" t="str">
        <f t="shared" si="2"/>
        <v>5014 Delegación Jalisco</v>
      </c>
    </row>
    <row r="67" spans="1:4" x14ac:dyDescent="0.25">
      <c r="A67" s="4" t="s">
        <v>121</v>
      </c>
      <c r="B67" s="8" t="s">
        <v>153</v>
      </c>
      <c r="D67" t="str">
        <f t="shared" si="2"/>
        <v>5015 Delegación México</v>
      </c>
    </row>
    <row r="68" spans="1:4" x14ac:dyDescent="0.25">
      <c r="A68" s="4" t="s">
        <v>122</v>
      </c>
      <c r="B68" s="8" t="s">
        <v>154</v>
      </c>
      <c r="D68" t="str">
        <f t="shared" si="2"/>
        <v>5016 Delegación Michoacán</v>
      </c>
    </row>
    <row r="69" spans="1:4" x14ac:dyDescent="0.25">
      <c r="A69" s="4" t="s">
        <v>123</v>
      </c>
      <c r="B69" s="8" t="s">
        <v>155</v>
      </c>
      <c r="D69" t="str">
        <f t="shared" si="2"/>
        <v>5017 Delegación Morelos</v>
      </c>
    </row>
    <row r="70" spans="1:4" x14ac:dyDescent="0.25">
      <c r="A70" s="4" t="s">
        <v>124</v>
      </c>
      <c r="B70" s="8" t="s">
        <v>156</v>
      </c>
      <c r="D70" t="str">
        <f t="shared" si="2"/>
        <v>5018 Delegación Nayarit</v>
      </c>
    </row>
    <row r="71" spans="1:4" x14ac:dyDescent="0.25">
      <c r="A71" s="4" t="s">
        <v>125</v>
      </c>
      <c r="B71" s="8" t="s">
        <v>157</v>
      </c>
      <c r="D71" t="str">
        <f t="shared" si="2"/>
        <v>5019 Delegación Nuevo León</v>
      </c>
    </row>
    <row r="72" spans="1:4" x14ac:dyDescent="0.25">
      <c r="A72" s="4" t="s">
        <v>126</v>
      </c>
      <c r="B72" s="8" t="s">
        <v>158</v>
      </c>
      <c r="D72" t="str">
        <f t="shared" si="2"/>
        <v>5020 Delegación Oaxaca</v>
      </c>
    </row>
    <row r="73" spans="1:4" x14ac:dyDescent="0.25">
      <c r="A73" s="4" t="s">
        <v>127</v>
      </c>
      <c r="B73" s="8" t="s">
        <v>159</v>
      </c>
      <c r="D73" t="str">
        <f t="shared" si="2"/>
        <v>5021 Delegación Puebla</v>
      </c>
    </row>
    <row r="74" spans="1:4" x14ac:dyDescent="0.25">
      <c r="A74" s="4" t="s">
        <v>128</v>
      </c>
      <c r="B74" s="8" t="s">
        <v>160</v>
      </c>
      <c r="D74" t="str">
        <f t="shared" si="2"/>
        <v>5022 Delegación Querétaro</v>
      </c>
    </row>
    <row r="75" spans="1:4" x14ac:dyDescent="0.25">
      <c r="A75" s="4" t="s">
        <v>129</v>
      </c>
      <c r="B75" s="8" t="s">
        <v>161</v>
      </c>
      <c r="D75" t="str">
        <f t="shared" si="2"/>
        <v>5023 Delegación Quintana Roo</v>
      </c>
    </row>
    <row r="76" spans="1:4" x14ac:dyDescent="0.25">
      <c r="A76" s="4" t="s">
        <v>130</v>
      </c>
      <c r="B76" s="8" t="s">
        <v>162</v>
      </c>
      <c r="D76" t="str">
        <f t="shared" si="2"/>
        <v>5024 Delegación San Luís Potosí</v>
      </c>
    </row>
    <row r="77" spans="1:4" x14ac:dyDescent="0.25">
      <c r="A77" s="4" t="s">
        <v>131</v>
      </c>
      <c r="B77" s="8" t="s">
        <v>163</v>
      </c>
      <c r="D77" t="str">
        <f t="shared" si="2"/>
        <v>5025 Delegación Sinaloa</v>
      </c>
    </row>
    <row r="78" spans="1:4" x14ac:dyDescent="0.25">
      <c r="A78" s="4" t="s">
        <v>132</v>
      </c>
      <c r="B78" s="8" t="s">
        <v>164</v>
      </c>
      <c r="D78" t="str">
        <f t="shared" si="2"/>
        <v>5026 Delegación Sonora</v>
      </c>
    </row>
    <row r="79" spans="1:4" x14ac:dyDescent="0.25">
      <c r="A79" s="4" t="s">
        <v>133</v>
      </c>
      <c r="B79" s="8" t="s">
        <v>165</v>
      </c>
      <c r="D79" t="str">
        <f t="shared" si="2"/>
        <v>5027 Delegación Tabasco</v>
      </c>
    </row>
    <row r="80" spans="1:4" x14ac:dyDescent="0.25">
      <c r="A80" s="4" t="s">
        <v>134</v>
      </c>
      <c r="B80" s="8" t="s">
        <v>166</v>
      </c>
      <c r="D80" t="str">
        <f t="shared" si="2"/>
        <v>5028 Delegación Tamaulipas</v>
      </c>
    </row>
    <row r="81" spans="1:4" x14ac:dyDescent="0.25">
      <c r="A81" s="4" t="s">
        <v>135</v>
      </c>
      <c r="B81" s="8" t="s">
        <v>167</v>
      </c>
      <c r="D81" t="str">
        <f t="shared" si="2"/>
        <v>5029 Delegación Tlaxcala</v>
      </c>
    </row>
    <row r="82" spans="1:4" x14ac:dyDescent="0.25">
      <c r="A82" s="4" t="s">
        <v>136</v>
      </c>
      <c r="B82" s="8" t="s">
        <v>168</v>
      </c>
      <c r="D82" t="str">
        <f t="shared" si="2"/>
        <v>5030 Delegación Veracruz</v>
      </c>
    </row>
    <row r="83" spans="1:4" x14ac:dyDescent="0.25">
      <c r="A83" s="4" t="s">
        <v>137</v>
      </c>
      <c r="B83" s="8" t="s">
        <v>169</v>
      </c>
      <c r="D83" t="str">
        <f t="shared" si="2"/>
        <v>5031 Delegación Yucatán</v>
      </c>
    </row>
    <row r="84" spans="1:4" x14ac:dyDescent="0.25">
      <c r="A84" s="4" t="s">
        <v>138</v>
      </c>
      <c r="B84" s="8" t="s">
        <v>170</v>
      </c>
      <c r="D84" t="str">
        <f t="shared" si="2"/>
        <v>5032 Delegación Zacatecas</v>
      </c>
    </row>
    <row r="85" spans="1:4" x14ac:dyDescent="0.25">
      <c r="A85" s="10" t="s">
        <v>232</v>
      </c>
      <c r="B85" s="11" t="s">
        <v>171</v>
      </c>
      <c r="D85" t="str">
        <f t="shared" si="2"/>
        <v>6100 INSTITUTO MEXICANO DE LA JUVENTUD (IMJUVE)</v>
      </c>
    </row>
    <row r="86" spans="1:4" x14ac:dyDescent="0.25">
      <c r="A86" s="4" t="s">
        <v>172</v>
      </c>
      <c r="B86" s="9" t="s">
        <v>173</v>
      </c>
      <c r="D86" t="str">
        <f t="shared" si="2"/>
        <v>6101 Dirección de Fianzas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Captura</vt:lpstr>
      <vt:lpstr>IMPRIMIR</vt:lpstr>
      <vt:lpstr>C REFERENCIA</vt:lpstr>
      <vt:lpstr>CADENA DEPENDENCIA</vt:lpstr>
      <vt:lpstr>Captura!Área_de_impresión</vt:lpstr>
      <vt:lpstr>IMPRIMIR!Área_de_impresión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Nayelli Ramos Gómez</dc:creator>
  <cp:lastModifiedBy>Virginia Villeda Guzman</cp:lastModifiedBy>
  <cp:lastPrinted>2020-03-05T00:45:28Z</cp:lastPrinted>
  <dcterms:created xsi:type="dcterms:W3CDTF">2019-11-14T00:52:45Z</dcterms:created>
  <dcterms:modified xsi:type="dcterms:W3CDTF">2020-11-05T03:14:36Z</dcterms:modified>
</cp:coreProperties>
</file>