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b18ad63a4b11636/Respaldo Arturo/Ramo 33/Distribución 2018/Trabajos_FISMDF/Estados/Puebla/Nuevo/"/>
    </mc:Choice>
  </mc:AlternateContent>
  <bookViews>
    <workbookView xWindow="240" yWindow="75" windowWidth="20115" windowHeight="7995" activeTab="3"/>
  </bookViews>
  <sheets>
    <sheet name="PUE_paso1" sheetId="1" r:id="rId1"/>
    <sheet name="Tablas" sheetId="6" r:id="rId2"/>
    <sheet name="PUE_paso2" sheetId="3" r:id="rId3"/>
    <sheet name="Resultado" sheetId="5" r:id="rId4"/>
  </sheets>
  <definedNames>
    <definedName name="_xlnm._FilterDatabase" localSheetId="0" hidden="1">PUE_paso1!$A$16:$AX$16</definedName>
    <definedName name="_xlnm._FilterDatabase" localSheetId="2" hidden="1">PUE_paso2!$A$16:$BR$16</definedName>
    <definedName name="_xlnm._FilterDatabase" localSheetId="3" hidden="1">Resultado!$A$3:$AB$3</definedName>
  </definedNames>
  <calcPr calcId="162913"/>
</workbook>
</file>

<file path=xl/calcChain.xml><?xml version="1.0" encoding="utf-8"?>
<calcChain xmlns="http://schemas.openxmlformats.org/spreadsheetml/2006/main">
  <c r="X5" i="5" l="1"/>
  <c r="Y5" i="5"/>
  <c r="Z5" i="5"/>
  <c r="AA5" i="5"/>
  <c r="AB5" i="5"/>
  <c r="X6" i="5"/>
  <c r="Y6" i="5"/>
  <c r="Z6" i="5"/>
  <c r="AA6" i="5"/>
  <c r="AB6" i="5"/>
  <c r="X7" i="5"/>
  <c r="Y7" i="5"/>
  <c r="Z7" i="5"/>
  <c r="AA7" i="5"/>
  <c r="AB7" i="5"/>
  <c r="X8" i="5"/>
  <c r="Y8" i="5"/>
  <c r="Z8" i="5"/>
  <c r="AA8" i="5"/>
  <c r="AB8" i="5"/>
  <c r="X9" i="5"/>
  <c r="Y9" i="5"/>
  <c r="Z9" i="5"/>
  <c r="AA9" i="5"/>
  <c r="AB9" i="5"/>
  <c r="X10" i="5"/>
  <c r="Y10" i="5"/>
  <c r="Z10" i="5"/>
  <c r="AA10" i="5"/>
  <c r="AB10" i="5"/>
  <c r="X11" i="5"/>
  <c r="Y11" i="5"/>
  <c r="Z11" i="5"/>
  <c r="AA11" i="5"/>
  <c r="AB11" i="5"/>
  <c r="X12" i="5"/>
  <c r="Y12" i="5"/>
  <c r="Z12" i="5"/>
  <c r="AA12" i="5"/>
  <c r="AB12" i="5"/>
  <c r="X13" i="5"/>
  <c r="Y13" i="5"/>
  <c r="Z13" i="5"/>
  <c r="AA13" i="5"/>
  <c r="AB13" i="5"/>
  <c r="X14" i="5"/>
  <c r="Y14" i="5"/>
  <c r="Z14" i="5"/>
  <c r="AA14" i="5"/>
  <c r="AB14" i="5"/>
  <c r="X15" i="5"/>
  <c r="Y15" i="5"/>
  <c r="Z15" i="5"/>
  <c r="AA15" i="5"/>
  <c r="AB15" i="5"/>
  <c r="X16" i="5"/>
  <c r="Y16" i="5"/>
  <c r="Z16" i="5"/>
  <c r="AA16" i="5"/>
  <c r="AB16" i="5"/>
  <c r="X17" i="5"/>
  <c r="Y17" i="5"/>
  <c r="Z17" i="5"/>
  <c r="AA17" i="5"/>
  <c r="AB17" i="5"/>
  <c r="X18" i="5"/>
  <c r="Y18" i="5"/>
  <c r="Z18" i="5"/>
  <c r="AA18" i="5"/>
  <c r="AB18" i="5"/>
  <c r="X19" i="5"/>
  <c r="Y19" i="5"/>
  <c r="Z19" i="5"/>
  <c r="AA19" i="5"/>
  <c r="AB19" i="5"/>
  <c r="X20" i="5"/>
  <c r="Y20" i="5"/>
  <c r="Z20" i="5"/>
  <c r="AA20" i="5"/>
  <c r="AB20" i="5"/>
  <c r="X21" i="5"/>
  <c r="Y21" i="5"/>
  <c r="Z21" i="5"/>
  <c r="AA21" i="5"/>
  <c r="AB21" i="5"/>
  <c r="X22" i="5"/>
  <c r="Y22" i="5"/>
  <c r="Z22" i="5"/>
  <c r="AA22" i="5"/>
  <c r="AB22" i="5"/>
  <c r="X23" i="5"/>
  <c r="Y23" i="5"/>
  <c r="Z23" i="5"/>
  <c r="AA23" i="5"/>
  <c r="AB23" i="5"/>
  <c r="X24" i="5"/>
  <c r="Y24" i="5"/>
  <c r="Z24" i="5"/>
  <c r="AA24" i="5"/>
  <c r="AB24" i="5"/>
  <c r="X25" i="5"/>
  <c r="Y25" i="5"/>
  <c r="Z25" i="5"/>
  <c r="AA25" i="5"/>
  <c r="AB25" i="5"/>
  <c r="X26" i="5"/>
  <c r="Y26" i="5"/>
  <c r="Z26" i="5"/>
  <c r="AA26" i="5"/>
  <c r="AB26" i="5"/>
  <c r="X27" i="5"/>
  <c r="Y27" i="5"/>
  <c r="Z27" i="5"/>
  <c r="AA27" i="5"/>
  <c r="AB27" i="5"/>
  <c r="X28" i="5"/>
  <c r="Y28" i="5"/>
  <c r="Z28" i="5"/>
  <c r="AA28" i="5"/>
  <c r="AB28" i="5"/>
  <c r="X29" i="5"/>
  <c r="Y29" i="5"/>
  <c r="Z29" i="5"/>
  <c r="AA29" i="5"/>
  <c r="AB29" i="5"/>
  <c r="X30" i="5"/>
  <c r="Y30" i="5"/>
  <c r="Z30" i="5"/>
  <c r="AA30" i="5"/>
  <c r="AB30" i="5"/>
  <c r="X31" i="5"/>
  <c r="Y31" i="5"/>
  <c r="Z31" i="5"/>
  <c r="AA31" i="5"/>
  <c r="AB31" i="5"/>
  <c r="X32" i="5"/>
  <c r="Y32" i="5"/>
  <c r="Z32" i="5"/>
  <c r="AA32" i="5"/>
  <c r="AB32" i="5"/>
  <c r="X33" i="5"/>
  <c r="Y33" i="5"/>
  <c r="Z33" i="5"/>
  <c r="AA33" i="5"/>
  <c r="AB33" i="5"/>
  <c r="X34" i="5"/>
  <c r="Y34" i="5"/>
  <c r="Z34" i="5"/>
  <c r="AA34" i="5"/>
  <c r="AB34" i="5"/>
  <c r="X35" i="5"/>
  <c r="Y35" i="5"/>
  <c r="Z35" i="5"/>
  <c r="AA35" i="5"/>
  <c r="AB35" i="5"/>
  <c r="X36" i="5"/>
  <c r="Y36" i="5"/>
  <c r="Z36" i="5"/>
  <c r="AA36" i="5"/>
  <c r="AB36" i="5"/>
  <c r="X37" i="5"/>
  <c r="Y37" i="5"/>
  <c r="Z37" i="5"/>
  <c r="AA37" i="5"/>
  <c r="AB37" i="5"/>
  <c r="X38" i="5"/>
  <c r="Y38" i="5"/>
  <c r="Z38" i="5"/>
  <c r="AA38" i="5"/>
  <c r="AB38" i="5"/>
  <c r="X39" i="5"/>
  <c r="Y39" i="5"/>
  <c r="Z39" i="5"/>
  <c r="AA39" i="5"/>
  <c r="AB39" i="5"/>
  <c r="X40" i="5"/>
  <c r="Y40" i="5"/>
  <c r="Z40" i="5"/>
  <c r="AA40" i="5"/>
  <c r="AB40" i="5"/>
  <c r="X41" i="5"/>
  <c r="Y41" i="5"/>
  <c r="Z41" i="5"/>
  <c r="AA41" i="5"/>
  <c r="AB41" i="5"/>
  <c r="X42" i="5"/>
  <c r="Y42" i="5"/>
  <c r="Z42" i="5"/>
  <c r="AA42" i="5"/>
  <c r="AB42" i="5"/>
  <c r="X43" i="5"/>
  <c r="Y43" i="5"/>
  <c r="Z43" i="5"/>
  <c r="AA43" i="5"/>
  <c r="AB43" i="5"/>
  <c r="X44" i="5"/>
  <c r="Y44" i="5"/>
  <c r="Z44" i="5"/>
  <c r="AA44" i="5"/>
  <c r="AB44" i="5"/>
  <c r="X45" i="5"/>
  <c r="Y45" i="5"/>
  <c r="Z45" i="5"/>
  <c r="AA45" i="5"/>
  <c r="AB45" i="5"/>
  <c r="X46" i="5"/>
  <c r="Y46" i="5"/>
  <c r="Z46" i="5"/>
  <c r="AA46" i="5"/>
  <c r="AB46" i="5"/>
  <c r="X47" i="5"/>
  <c r="Y47" i="5"/>
  <c r="Z47" i="5"/>
  <c r="AA47" i="5"/>
  <c r="AB47" i="5"/>
  <c r="X48" i="5"/>
  <c r="Y48" i="5"/>
  <c r="Z48" i="5"/>
  <c r="AA48" i="5"/>
  <c r="AB48" i="5"/>
  <c r="X49" i="5"/>
  <c r="Y49" i="5"/>
  <c r="Z49" i="5"/>
  <c r="AA49" i="5"/>
  <c r="AB49" i="5"/>
  <c r="X50" i="5"/>
  <c r="Y50" i="5"/>
  <c r="Z50" i="5"/>
  <c r="AA50" i="5"/>
  <c r="AB50" i="5"/>
  <c r="X51" i="5"/>
  <c r="Y51" i="5"/>
  <c r="Z51" i="5"/>
  <c r="AA51" i="5"/>
  <c r="AB51" i="5"/>
  <c r="X52" i="5"/>
  <c r="Y52" i="5"/>
  <c r="Z52" i="5"/>
  <c r="AA52" i="5"/>
  <c r="AB52" i="5"/>
  <c r="X53" i="5"/>
  <c r="Y53" i="5"/>
  <c r="Z53" i="5"/>
  <c r="AA53" i="5"/>
  <c r="AB53" i="5"/>
  <c r="X54" i="5"/>
  <c r="Y54" i="5"/>
  <c r="Z54" i="5"/>
  <c r="AA54" i="5"/>
  <c r="AB54" i="5"/>
  <c r="X55" i="5"/>
  <c r="Y55" i="5"/>
  <c r="Z55" i="5"/>
  <c r="AA55" i="5"/>
  <c r="AB55" i="5"/>
  <c r="X56" i="5"/>
  <c r="Y56" i="5"/>
  <c r="Z56" i="5"/>
  <c r="AA56" i="5"/>
  <c r="AB56" i="5"/>
  <c r="X57" i="5"/>
  <c r="Y57" i="5"/>
  <c r="Z57" i="5"/>
  <c r="AA57" i="5"/>
  <c r="AB57" i="5"/>
  <c r="X58" i="5"/>
  <c r="Y58" i="5"/>
  <c r="Z58" i="5"/>
  <c r="AA58" i="5"/>
  <c r="AB58" i="5"/>
  <c r="X59" i="5"/>
  <c r="Y59" i="5"/>
  <c r="Z59" i="5"/>
  <c r="AA59" i="5"/>
  <c r="AB59" i="5"/>
  <c r="X60" i="5"/>
  <c r="Y60" i="5"/>
  <c r="Z60" i="5"/>
  <c r="AA60" i="5"/>
  <c r="AB60" i="5"/>
  <c r="X61" i="5"/>
  <c r="Y61" i="5"/>
  <c r="Z61" i="5"/>
  <c r="AA61" i="5"/>
  <c r="AB61" i="5"/>
  <c r="X62" i="5"/>
  <c r="Y62" i="5"/>
  <c r="Z62" i="5"/>
  <c r="AA62" i="5"/>
  <c r="AB62" i="5"/>
  <c r="X63" i="5"/>
  <c r="Y63" i="5"/>
  <c r="Z63" i="5"/>
  <c r="AA63" i="5"/>
  <c r="AB63" i="5"/>
  <c r="X64" i="5"/>
  <c r="Y64" i="5"/>
  <c r="Z64" i="5"/>
  <c r="AA64" i="5"/>
  <c r="AB64" i="5"/>
  <c r="X65" i="5"/>
  <c r="Y65" i="5"/>
  <c r="Z65" i="5"/>
  <c r="AA65" i="5"/>
  <c r="AB65" i="5"/>
  <c r="X66" i="5"/>
  <c r="Y66" i="5"/>
  <c r="Z66" i="5"/>
  <c r="AA66" i="5"/>
  <c r="AB66" i="5"/>
  <c r="X67" i="5"/>
  <c r="Y67" i="5"/>
  <c r="Z67" i="5"/>
  <c r="AA67" i="5"/>
  <c r="AB67" i="5"/>
  <c r="X68" i="5"/>
  <c r="Y68" i="5"/>
  <c r="Z68" i="5"/>
  <c r="AA68" i="5"/>
  <c r="AB68" i="5"/>
  <c r="X69" i="5"/>
  <c r="Y69" i="5"/>
  <c r="Z69" i="5"/>
  <c r="AA69" i="5"/>
  <c r="AB69" i="5"/>
  <c r="X70" i="5"/>
  <c r="Y70" i="5"/>
  <c r="Z70" i="5"/>
  <c r="AA70" i="5"/>
  <c r="AB70" i="5"/>
  <c r="X71" i="5"/>
  <c r="Y71" i="5"/>
  <c r="Z71" i="5"/>
  <c r="AA71" i="5"/>
  <c r="AB71" i="5"/>
  <c r="X72" i="5"/>
  <c r="Y72" i="5"/>
  <c r="Z72" i="5"/>
  <c r="AA72" i="5"/>
  <c r="AB72" i="5"/>
  <c r="X73" i="5"/>
  <c r="Y73" i="5"/>
  <c r="Z73" i="5"/>
  <c r="AA73" i="5"/>
  <c r="AB73" i="5"/>
  <c r="X74" i="5"/>
  <c r="Y74" i="5"/>
  <c r="Z74" i="5"/>
  <c r="AA74" i="5"/>
  <c r="AB74" i="5"/>
  <c r="X75" i="5"/>
  <c r="Y75" i="5"/>
  <c r="Z75" i="5"/>
  <c r="AA75" i="5"/>
  <c r="AB75" i="5"/>
  <c r="X76" i="5"/>
  <c r="Y76" i="5"/>
  <c r="Z76" i="5"/>
  <c r="AA76" i="5"/>
  <c r="AB76" i="5"/>
  <c r="X77" i="5"/>
  <c r="Y77" i="5"/>
  <c r="Z77" i="5"/>
  <c r="AA77" i="5"/>
  <c r="AB77" i="5"/>
  <c r="X78" i="5"/>
  <c r="Y78" i="5"/>
  <c r="Z78" i="5"/>
  <c r="AA78" i="5"/>
  <c r="AB78" i="5"/>
  <c r="X79" i="5"/>
  <c r="Y79" i="5"/>
  <c r="Z79" i="5"/>
  <c r="AA79" i="5"/>
  <c r="AB79" i="5"/>
  <c r="X80" i="5"/>
  <c r="Y80" i="5"/>
  <c r="Z80" i="5"/>
  <c r="AA80" i="5"/>
  <c r="AB80" i="5"/>
  <c r="X81" i="5"/>
  <c r="Y81" i="5"/>
  <c r="Z81" i="5"/>
  <c r="AA81" i="5"/>
  <c r="AB81" i="5"/>
  <c r="X82" i="5"/>
  <c r="Y82" i="5"/>
  <c r="Z82" i="5"/>
  <c r="AA82" i="5"/>
  <c r="AB82" i="5"/>
  <c r="X83" i="5"/>
  <c r="Y83" i="5"/>
  <c r="Z83" i="5"/>
  <c r="AA83" i="5"/>
  <c r="AB83" i="5"/>
  <c r="X84" i="5"/>
  <c r="Y84" i="5"/>
  <c r="Z84" i="5"/>
  <c r="AA84" i="5"/>
  <c r="AB84" i="5"/>
  <c r="X85" i="5"/>
  <c r="Y85" i="5"/>
  <c r="Z85" i="5"/>
  <c r="AA85" i="5"/>
  <c r="AB85" i="5"/>
  <c r="X86" i="5"/>
  <c r="Y86" i="5"/>
  <c r="Z86" i="5"/>
  <c r="AA86" i="5"/>
  <c r="AB86" i="5"/>
  <c r="X87" i="5"/>
  <c r="Y87" i="5"/>
  <c r="Z87" i="5"/>
  <c r="AA87" i="5"/>
  <c r="AB87" i="5"/>
  <c r="X88" i="5"/>
  <c r="Y88" i="5"/>
  <c r="Z88" i="5"/>
  <c r="AA88" i="5"/>
  <c r="AB88" i="5"/>
  <c r="X89" i="5"/>
  <c r="Y89" i="5"/>
  <c r="Z89" i="5"/>
  <c r="AA89" i="5"/>
  <c r="AB89" i="5"/>
  <c r="X90" i="5"/>
  <c r="Y90" i="5"/>
  <c r="Z90" i="5"/>
  <c r="AA90" i="5"/>
  <c r="AB90" i="5"/>
  <c r="X91" i="5"/>
  <c r="Y91" i="5"/>
  <c r="Z91" i="5"/>
  <c r="AA91" i="5"/>
  <c r="AB91" i="5"/>
  <c r="X92" i="5"/>
  <c r="Y92" i="5"/>
  <c r="Z92" i="5"/>
  <c r="AA92" i="5"/>
  <c r="AB92" i="5"/>
  <c r="X93" i="5"/>
  <c r="Y93" i="5"/>
  <c r="Z93" i="5"/>
  <c r="AA93" i="5"/>
  <c r="AB93" i="5"/>
  <c r="X94" i="5"/>
  <c r="Y94" i="5"/>
  <c r="Z94" i="5"/>
  <c r="AA94" i="5"/>
  <c r="AB94" i="5"/>
  <c r="X95" i="5"/>
  <c r="Y95" i="5"/>
  <c r="Z95" i="5"/>
  <c r="AA95" i="5"/>
  <c r="AB95" i="5"/>
  <c r="X96" i="5"/>
  <c r="Y96" i="5"/>
  <c r="Z96" i="5"/>
  <c r="AA96" i="5"/>
  <c r="AB96" i="5"/>
  <c r="X97" i="5"/>
  <c r="Y97" i="5"/>
  <c r="Z97" i="5"/>
  <c r="AA97" i="5"/>
  <c r="AB97" i="5"/>
  <c r="X98" i="5"/>
  <c r="Y98" i="5"/>
  <c r="Z98" i="5"/>
  <c r="AA98" i="5"/>
  <c r="AB98" i="5"/>
  <c r="X99" i="5"/>
  <c r="Y99" i="5"/>
  <c r="Z99" i="5"/>
  <c r="AA99" i="5"/>
  <c r="AB99" i="5"/>
  <c r="X100" i="5"/>
  <c r="Y100" i="5"/>
  <c r="Z100" i="5"/>
  <c r="AA100" i="5"/>
  <c r="AB100" i="5"/>
  <c r="X101" i="5"/>
  <c r="Y101" i="5"/>
  <c r="Z101" i="5"/>
  <c r="AA101" i="5"/>
  <c r="AB101" i="5"/>
  <c r="X102" i="5"/>
  <c r="Y102" i="5"/>
  <c r="Z102" i="5"/>
  <c r="AA102" i="5"/>
  <c r="AB102" i="5"/>
  <c r="X103" i="5"/>
  <c r="Y103" i="5"/>
  <c r="Z103" i="5"/>
  <c r="AA103" i="5"/>
  <c r="AB103" i="5"/>
  <c r="X104" i="5"/>
  <c r="Y104" i="5"/>
  <c r="Z104" i="5"/>
  <c r="AA104" i="5"/>
  <c r="AB104" i="5"/>
  <c r="X105" i="5"/>
  <c r="Y105" i="5"/>
  <c r="Z105" i="5"/>
  <c r="AA105" i="5"/>
  <c r="AB105" i="5"/>
  <c r="X106" i="5"/>
  <c r="Y106" i="5"/>
  <c r="Z106" i="5"/>
  <c r="AA106" i="5"/>
  <c r="AB106" i="5"/>
  <c r="X107" i="5"/>
  <c r="Y107" i="5"/>
  <c r="Z107" i="5"/>
  <c r="AA107" i="5"/>
  <c r="AB107" i="5"/>
  <c r="X108" i="5"/>
  <c r="Y108" i="5"/>
  <c r="Z108" i="5"/>
  <c r="AA108" i="5"/>
  <c r="AB108" i="5"/>
  <c r="X109" i="5"/>
  <c r="Y109" i="5"/>
  <c r="Z109" i="5"/>
  <c r="AA109" i="5"/>
  <c r="AB109" i="5"/>
  <c r="X110" i="5"/>
  <c r="Y110" i="5"/>
  <c r="Z110" i="5"/>
  <c r="AA110" i="5"/>
  <c r="AB110" i="5"/>
  <c r="X111" i="5"/>
  <c r="Y111" i="5"/>
  <c r="Z111" i="5"/>
  <c r="AA111" i="5"/>
  <c r="AB111" i="5"/>
  <c r="X112" i="5"/>
  <c r="Y112" i="5"/>
  <c r="Z112" i="5"/>
  <c r="AA112" i="5"/>
  <c r="AB112" i="5"/>
  <c r="X113" i="5"/>
  <c r="Y113" i="5"/>
  <c r="Z113" i="5"/>
  <c r="AA113" i="5"/>
  <c r="AB113" i="5"/>
  <c r="X114" i="5"/>
  <c r="Y114" i="5"/>
  <c r="Z114" i="5"/>
  <c r="AA114" i="5"/>
  <c r="AB114" i="5"/>
  <c r="X115" i="5"/>
  <c r="Y115" i="5"/>
  <c r="Z115" i="5"/>
  <c r="AA115" i="5"/>
  <c r="AB115" i="5"/>
  <c r="X116" i="5"/>
  <c r="Y116" i="5"/>
  <c r="Z116" i="5"/>
  <c r="AA116" i="5"/>
  <c r="AB116" i="5"/>
  <c r="X117" i="5"/>
  <c r="Y117" i="5"/>
  <c r="Z117" i="5"/>
  <c r="AA117" i="5"/>
  <c r="AB117" i="5"/>
  <c r="X118" i="5"/>
  <c r="Y118" i="5"/>
  <c r="Z118" i="5"/>
  <c r="AA118" i="5"/>
  <c r="AB118" i="5"/>
  <c r="X119" i="5"/>
  <c r="Y119" i="5"/>
  <c r="Z119" i="5"/>
  <c r="AA119" i="5"/>
  <c r="AB119" i="5"/>
  <c r="X120" i="5"/>
  <c r="Y120" i="5"/>
  <c r="Z120" i="5"/>
  <c r="AA120" i="5"/>
  <c r="AB120" i="5"/>
  <c r="X121" i="5"/>
  <c r="Y121" i="5"/>
  <c r="Z121" i="5"/>
  <c r="AA121" i="5"/>
  <c r="AB121" i="5"/>
  <c r="X122" i="5"/>
  <c r="Y122" i="5"/>
  <c r="Z122" i="5"/>
  <c r="AA122" i="5"/>
  <c r="AB122" i="5"/>
  <c r="X123" i="5"/>
  <c r="Y123" i="5"/>
  <c r="Z123" i="5"/>
  <c r="AA123" i="5"/>
  <c r="AB123" i="5"/>
  <c r="X124" i="5"/>
  <c r="Y124" i="5"/>
  <c r="Z124" i="5"/>
  <c r="AA124" i="5"/>
  <c r="AB124" i="5"/>
  <c r="X125" i="5"/>
  <c r="Y125" i="5"/>
  <c r="Z125" i="5"/>
  <c r="AA125" i="5"/>
  <c r="AB125" i="5"/>
  <c r="X126" i="5"/>
  <c r="Y126" i="5"/>
  <c r="Z126" i="5"/>
  <c r="AA126" i="5"/>
  <c r="AB126" i="5"/>
  <c r="X127" i="5"/>
  <c r="Y127" i="5"/>
  <c r="Z127" i="5"/>
  <c r="AA127" i="5"/>
  <c r="AB127" i="5"/>
  <c r="X128" i="5"/>
  <c r="Y128" i="5"/>
  <c r="Z128" i="5"/>
  <c r="AA128" i="5"/>
  <c r="AB128" i="5"/>
  <c r="X129" i="5"/>
  <c r="Y129" i="5"/>
  <c r="Z129" i="5"/>
  <c r="AA129" i="5"/>
  <c r="AB129" i="5"/>
  <c r="X130" i="5"/>
  <c r="Y130" i="5"/>
  <c r="Z130" i="5"/>
  <c r="AA130" i="5"/>
  <c r="AB130" i="5"/>
  <c r="X131" i="5"/>
  <c r="Y131" i="5"/>
  <c r="Z131" i="5"/>
  <c r="AA131" i="5"/>
  <c r="AB131" i="5"/>
  <c r="X132" i="5"/>
  <c r="Y132" i="5"/>
  <c r="Z132" i="5"/>
  <c r="AA132" i="5"/>
  <c r="AB132" i="5"/>
  <c r="X133" i="5"/>
  <c r="Y133" i="5"/>
  <c r="Z133" i="5"/>
  <c r="AA133" i="5"/>
  <c r="AB133" i="5"/>
  <c r="X134" i="5"/>
  <c r="Y134" i="5"/>
  <c r="Z134" i="5"/>
  <c r="AA134" i="5"/>
  <c r="AB134" i="5"/>
  <c r="X135" i="5"/>
  <c r="Y135" i="5"/>
  <c r="Z135" i="5"/>
  <c r="AA135" i="5"/>
  <c r="AB135" i="5"/>
  <c r="X136" i="5"/>
  <c r="Y136" i="5"/>
  <c r="Z136" i="5"/>
  <c r="AA136" i="5"/>
  <c r="AB136" i="5"/>
  <c r="X137" i="5"/>
  <c r="Y137" i="5"/>
  <c r="Z137" i="5"/>
  <c r="AA137" i="5"/>
  <c r="AB137" i="5"/>
  <c r="X138" i="5"/>
  <c r="Y138" i="5"/>
  <c r="Z138" i="5"/>
  <c r="AA138" i="5"/>
  <c r="AB138" i="5"/>
  <c r="X139" i="5"/>
  <c r="Y139" i="5"/>
  <c r="Z139" i="5"/>
  <c r="AA139" i="5"/>
  <c r="AB139" i="5"/>
  <c r="X140" i="5"/>
  <c r="Y140" i="5"/>
  <c r="Z140" i="5"/>
  <c r="AA140" i="5"/>
  <c r="AB140" i="5"/>
  <c r="X141" i="5"/>
  <c r="Y141" i="5"/>
  <c r="Z141" i="5"/>
  <c r="AA141" i="5"/>
  <c r="AB141" i="5"/>
  <c r="X142" i="5"/>
  <c r="Y142" i="5"/>
  <c r="Z142" i="5"/>
  <c r="AA142" i="5"/>
  <c r="AB142" i="5"/>
  <c r="X143" i="5"/>
  <c r="Y143" i="5"/>
  <c r="Z143" i="5"/>
  <c r="AA143" i="5"/>
  <c r="AB143" i="5"/>
  <c r="X144" i="5"/>
  <c r="Y144" i="5"/>
  <c r="Z144" i="5"/>
  <c r="AA144" i="5"/>
  <c r="AB144" i="5"/>
  <c r="X145" i="5"/>
  <c r="Y145" i="5"/>
  <c r="Z145" i="5"/>
  <c r="AA145" i="5"/>
  <c r="AB145" i="5"/>
  <c r="X146" i="5"/>
  <c r="Y146" i="5"/>
  <c r="Z146" i="5"/>
  <c r="AA146" i="5"/>
  <c r="AB146" i="5"/>
  <c r="X147" i="5"/>
  <c r="Y147" i="5"/>
  <c r="Z147" i="5"/>
  <c r="AA147" i="5"/>
  <c r="AB147" i="5"/>
  <c r="X148" i="5"/>
  <c r="Y148" i="5"/>
  <c r="Z148" i="5"/>
  <c r="AA148" i="5"/>
  <c r="AB148" i="5"/>
  <c r="X149" i="5"/>
  <c r="Y149" i="5"/>
  <c r="Z149" i="5"/>
  <c r="AA149" i="5"/>
  <c r="AB149" i="5"/>
  <c r="X150" i="5"/>
  <c r="Y150" i="5"/>
  <c r="Z150" i="5"/>
  <c r="AA150" i="5"/>
  <c r="AB150" i="5"/>
  <c r="X151" i="5"/>
  <c r="Y151" i="5"/>
  <c r="Z151" i="5"/>
  <c r="AA151" i="5"/>
  <c r="AB151" i="5"/>
  <c r="X152" i="5"/>
  <c r="Y152" i="5"/>
  <c r="Z152" i="5"/>
  <c r="AA152" i="5"/>
  <c r="AB152" i="5"/>
  <c r="X153" i="5"/>
  <c r="Y153" i="5"/>
  <c r="Z153" i="5"/>
  <c r="AA153" i="5"/>
  <c r="AB153" i="5"/>
  <c r="X154" i="5"/>
  <c r="Y154" i="5"/>
  <c r="Z154" i="5"/>
  <c r="AA154" i="5"/>
  <c r="AB154" i="5"/>
  <c r="X155" i="5"/>
  <c r="Y155" i="5"/>
  <c r="Z155" i="5"/>
  <c r="AA155" i="5"/>
  <c r="AB155" i="5"/>
  <c r="X156" i="5"/>
  <c r="Y156" i="5"/>
  <c r="Z156" i="5"/>
  <c r="AA156" i="5"/>
  <c r="AB156" i="5"/>
  <c r="X157" i="5"/>
  <c r="Y157" i="5"/>
  <c r="Z157" i="5"/>
  <c r="AA157" i="5"/>
  <c r="AB157" i="5"/>
  <c r="X158" i="5"/>
  <c r="Y158" i="5"/>
  <c r="Z158" i="5"/>
  <c r="AA158" i="5"/>
  <c r="AB158" i="5"/>
  <c r="X159" i="5"/>
  <c r="Y159" i="5"/>
  <c r="Z159" i="5"/>
  <c r="AA159" i="5"/>
  <c r="AB159" i="5"/>
  <c r="X160" i="5"/>
  <c r="Y160" i="5"/>
  <c r="Z160" i="5"/>
  <c r="AA160" i="5"/>
  <c r="AB160" i="5"/>
  <c r="X161" i="5"/>
  <c r="Y161" i="5"/>
  <c r="Z161" i="5"/>
  <c r="AA161" i="5"/>
  <c r="AB161" i="5"/>
  <c r="X162" i="5"/>
  <c r="Y162" i="5"/>
  <c r="Z162" i="5"/>
  <c r="AA162" i="5"/>
  <c r="AB162" i="5"/>
  <c r="X163" i="5"/>
  <c r="Y163" i="5"/>
  <c r="Z163" i="5"/>
  <c r="AA163" i="5"/>
  <c r="AB163" i="5"/>
  <c r="X164" i="5"/>
  <c r="Y164" i="5"/>
  <c r="Z164" i="5"/>
  <c r="AA164" i="5"/>
  <c r="AB164" i="5"/>
  <c r="X165" i="5"/>
  <c r="Y165" i="5"/>
  <c r="Z165" i="5"/>
  <c r="AA165" i="5"/>
  <c r="AB165" i="5"/>
  <c r="X166" i="5"/>
  <c r="Y166" i="5"/>
  <c r="Z166" i="5"/>
  <c r="AA166" i="5"/>
  <c r="AB166" i="5"/>
  <c r="X167" i="5"/>
  <c r="Y167" i="5"/>
  <c r="Z167" i="5"/>
  <c r="AA167" i="5"/>
  <c r="AB167" i="5"/>
  <c r="X168" i="5"/>
  <c r="Y168" i="5"/>
  <c r="Z168" i="5"/>
  <c r="AA168" i="5"/>
  <c r="AB168" i="5"/>
  <c r="X169" i="5"/>
  <c r="Y169" i="5"/>
  <c r="Z169" i="5"/>
  <c r="AA169" i="5"/>
  <c r="AB169" i="5"/>
  <c r="X170" i="5"/>
  <c r="Y170" i="5"/>
  <c r="Z170" i="5"/>
  <c r="AA170" i="5"/>
  <c r="AB170" i="5"/>
  <c r="X171" i="5"/>
  <c r="Y171" i="5"/>
  <c r="Z171" i="5"/>
  <c r="AA171" i="5"/>
  <c r="AB171" i="5"/>
  <c r="X172" i="5"/>
  <c r="Y172" i="5"/>
  <c r="Z172" i="5"/>
  <c r="AA172" i="5"/>
  <c r="AB172" i="5"/>
  <c r="X173" i="5"/>
  <c r="Y173" i="5"/>
  <c r="Z173" i="5"/>
  <c r="AA173" i="5"/>
  <c r="AB173" i="5"/>
  <c r="X174" i="5"/>
  <c r="Y174" i="5"/>
  <c r="Z174" i="5"/>
  <c r="AA174" i="5"/>
  <c r="AB174" i="5"/>
  <c r="X175" i="5"/>
  <c r="Y175" i="5"/>
  <c r="Z175" i="5"/>
  <c r="AA175" i="5"/>
  <c r="AB175" i="5"/>
  <c r="X176" i="5"/>
  <c r="Y176" i="5"/>
  <c r="Z176" i="5"/>
  <c r="AA176" i="5"/>
  <c r="AB176" i="5"/>
  <c r="X177" i="5"/>
  <c r="Y177" i="5"/>
  <c r="Z177" i="5"/>
  <c r="AA177" i="5"/>
  <c r="AB177" i="5"/>
  <c r="X178" i="5"/>
  <c r="Y178" i="5"/>
  <c r="Z178" i="5"/>
  <c r="AA178" i="5"/>
  <c r="AB178" i="5"/>
  <c r="X179" i="5"/>
  <c r="Y179" i="5"/>
  <c r="Z179" i="5"/>
  <c r="AA179" i="5"/>
  <c r="AB179" i="5"/>
  <c r="X180" i="5"/>
  <c r="Y180" i="5"/>
  <c r="Z180" i="5"/>
  <c r="AA180" i="5"/>
  <c r="AB180" i="5"/>
  <c r="X181" i="5"/>
  <c r="Y181" i="5"/>
  <c r="Z181" i="5"/>
  <c r="AA181" i="5"/>
  <c r="AB181" i="5"/>
  <c r="X182" i="5"/>
  <c r="Y182" i="5"/>
  <c r="Z182" i="5"/>
  <c r="AA182" i="5"/>
  <c r="AB182" i="5"/>
  <c r="X183" i="5"/>
  <c r="Y183" i="5"/>
  <c r="Z183" i="5"/>
  <c r="AA183" i="5"/>
  <c r="AB183" i="5"/>
  <c r="X184" i="5"/>
  <c r="Y184" i="5"/>
  <c r="Z184" i="5"/>
  <c r="AA184" i="5"/>
  <c r="AB184" i="5"/>
  <c r="X185" i="5"/>
  <c r="Y185" i="5"/>
  <c r="Z185" i="5"/>
  <c r="AA185" i="5"/>
  <c r="AB185" i="5"/>
  <c r="X186" i="5"/>
  <c r="Y186" i="5"/>
  <c r="Z186" i="5"/>
  <c r="AA186" i="5"/>
  <c r="AB186" i="5"/>
  <c r="X187" i="5"/>
  <c r="Y187" i="5"/>
  <c r="Z187" i="5"/>
  <c r="AA187" i="5"/>
  <c r="AB187" i="5"/>
  <c r="X188" i="5"/>
  <c r="Y188" i="5"/>
  <c r="Z188" i="5"/>
  <c r="AA188" i="5"/>
  <c r="AB188" i="5"/>
  <c r="X189" i="5"/>
  <c r="Y189" i="5"/>
  <c r="Z189" i="5"/>
  <c r="AA189" i="5"/>
  <c r="AB189" i="5"/>
  <c r="X190" i="5"/>
  <c r="Y190" i="5"/>
  <c r="Z190" i="5"/>
  <c r="AA190" i="5"/>
  <c r="AB190" i="5"/>
  <c r="X191" i="5"/>
  <c r="Y191" i="5"/>
  <c r="Z191" i="5"/>
  <c r="AA191" i="5"/>
  <c r="AB191" i="5"/>
  <c r="X192" i="5"/>
  <c r="Y192" i="5"/>
  <c r="Z192" i="5"/>
  <c r="AA192" i="5"/>
  <c r="AB192" i="5"/>
  <c r="X193" i="5"/>
  <c r="Y193" i="5"/>
  <c r="Z193" i="5"/>
  <c r="AA193" i="5"/>
  <c r="AB193" i="5"/>
  <c r="X194" i="5"/>
  <c r="Y194" i="5"/>
  <c r="Z194" i="5"/>
  <c r="AA194" i="5"/>
  <c r="AB194" i="5"/>
  <c r="X195" i="5"/>
  <c r="Y195" i="5"/>
  <c r="Z195" i="5"/>
  <c r="AA195" i="5"/>
  <c r="AB195" i="5"/>
  <c r="X196" i="5"/>
  <c r="Y196" i="5"/>
  <c r="Z196" i="5"/>
  <c r="AA196" i="5"/>
  <c r="AB196" i="5"/>
  <c r="X197" i="5"/>
  <c r="Y197" i="5"/>
  <c r="Z197" i="5"/>
  <c r="AA197" i="5"/>
  <c r="AB197" i="5"/>
  <c r="X198" i="5"/>
  <c r="Y198" i="5"/>
  <c r="Z198" i="5"/>
  <c r="AA198" i="5"/>
  <c r="AB198" i="5"/>
  <c r="X199" i="5"/>
  <c r="Y199" i="5"/>
  <c r="Z199" i="5"/>
  <c r="AA199" i="5"/>
  <c r="AB199" i="5"/>
  <c r="X200" i="5"/>
  <c r="Y200" i="5"/>
  <c r="Z200" i="5"/>
  <c r="AA200" i="5"/>
  <c r="AB200" i="5"/>
  <c r="X201" i="5"/>
  <c r="Y201" i="5"/>
  <c r="Z201" i="5"/>
  <c r="AA201" i="5"/>
  <c r="AB201" i="5"/>
  <c r="X202" i="5"/>
  <c r="Y202" i="5"/>
  <c r="Z202" i="5"/>
  <c r="AA202" i="5"/>
  <c r="AB202" i="5"/>
  <c r="X203" i="5"/>
  <c r="Y203" i="5"/>
  <c r="Z203" i="5"/>
  <c r="AA203" i="5"/>
  <c r="AB203" i="5"/>
  <c r="X204" i="5"/>
  <c r="Y204" i="5"/>
  <c r="Z204" i="5"/>
  <c r="AA204" i="5"/>
  <c r="AB204" i="5"/>
  <c r="X205" i="5"/>
  <c r="Y205" i="5"/>
  <c r="Z205" i="5"/>
  <c r="AA205" i="5"/>
  <c r="AB205" i="5"/>
  <c r="X206" i="5"/>
  <c r="Y206" i="5"/>
  <c r="Z206" i="5"/>
  <c r="AA206" i="5"/>
  <c r="AB206" i="5"/>
  <c r="X207" i="5"/>
  <c r="Y207" i="5"/>
  <c r="Z207" i="5"/>
  <c r="AA207" i="5"/>
  <c r="AB207" i="5"/>
  <c r="X208" i="5"/>
  <c r="Y208" i="5"/>
  <c r="Z208" i="5"/>
  <c r="AA208" i="5"/>
  <c r="AB208" i="5"/>
  <c r="X209" i="5"/>
  <c r="Y209" i="5"/>
  <c r="Z209" i="5"/>
  <c r="AA209" i="5"/>
  <c r="AB209" i="5"/>
  <c r="X210" i="5"/>
  <c r="Y210" i="5"/>
  <c r="Z210" i="5"/>
  <c r="AA210" i="5"/>
  <c r="AB210" i="5"/>
  <c r="X211" i="5"/>
  <c r="Y211" i="5"/>
  <c r="Z211" i="5"/>
  <c r="AA211" i="5"/>
  <c r="AB211" i="5"/>
  <c r="X212" i="5"/>
  <c r="Y212" i="5"/>
  <c r="Z212" i="5"/>
  <c r="AA212" i="5"/>
  <c r="AB212" i="5"/>
  <c r="X213" i="5"/>
  <c r="Y213" i="5"/>
  <c r="Z213" i="5"/>
  <c r="AA213" i="5"/>
  <c r="AB213" i="5"/>
  <c r="X214" i="5"/>
  <c r="Y214" i="5"/>
  <c r="Z214" i="5"/>
  <c r="AA214" i="5"/>
  <c r="AB214" i="5"/>
  <c r="X215" i="5"/>
  <c r="Y215" i="5"/>
  <c r="Z215" i="5"/>
  <c r="AA215" i="5"/>
  <c r="AB215" i="5"/>
  <c r="X216" i="5"/>
  <c r="Y216" i="5"/>
  <c r="Z216" i="5"/>
  <c r="AA216" i="5"/>
  <c r="AB216" i="5"/>
  <c r="X217" i="5"/>
  <c r="Y217" i="5"/>
  <c r="Z217" i="5"/>
  <c r="AA217" i="5"/>
  <c r="AB217" i="5"/>
  <c r="X218" i="5"/>
  <c r="Y218" i="5"/>
  <c r="Z218" i="5"/>
  <c r="AA218" i="5"/>
  <c r="AB218" i="5"/>
  <c r="X219" i="5"/>
  <c r="Y219" i="5"/>
  <c r="Z219" i="5"/>
  <c r="AA219" i="5"/>
  <c r="AB219" i="5"/>
  <c r="X220" i="5"/>
  <c r="Y220" i="5"/>
  <c r="Z220" i="5"/>
  <c r="AA220" i="5"/>
  <c r="AB220" i="5"/>
  <c r="Z4" i="5"/>
  <c r="AA4" i="5"/>
  <c r="AB4" i="5"/>
  <c r="Y4" i="5"/>
  <c r="X4" i="5"/>
  <c r="BN18" i="3"/>
  <c r="BN19" i="3"/>
  <c r="BN20" i="3"/>
  <c r="BN21" i="3"/>
  <c r="BN22" i="3"/>
  <c r="BN23" i="3"/>
  <c r="BN24" i="3"/>
  <c r="BN25" i="3"/>
  <c r="BN26" i="3"/>
  <c r="BN27" i="3"/>
  <c r="BN28" i="3"/>
  <c r="BN29" i="3"/>
  <c r="BN30" i="3"/>
  <c r="BN31" i="3"/>
  <c r="BN32" i="3"/>
  <c r="BN33" i="3"/>
  <c r="BN34" i="3"/>
  <c r="BN35" i="3"/>
  <c r="BN36" i="3"/>
  <c r="BN37" i="3"/>
  <c r="BN38" i="3"/>
  <c r="BN39" i="3"/>
  <c r="BN40" i="3"/>
  <c r="BN41" i="3"/>
  <c r="BN42" i="3"/>
  <c r="BN43" i="3"/>
  <c r="BN44" i="3"/>
  <c r="BN45" i="3"/>
  <c r="BN46" i="3"/>
  <c r="BN47" i="3"/>
  <c r="BN48" i="3"/>
  <c r="BN49" i="3"/>
  <c r="BN50" i="3"/>
  <c r="BN51" i="3"/>
  <c r="BN52" i="3"/>
  <c r="BN53" i="3"/>
  <c r="BN54" i="3"/>
  <c r="BN55" i="3"/>
  <c r="BN56" i="3"/>
  <c r="BN57" i="3"/>
  <c r="BN58" i="3"/>
  <c r="BN59" i="3"/>
  <c r="BN60" i="3"/>
  <c r="BN61" i="3"/>
  <c r="BN62" i="3"/>
  <c r="BN63" i="3"/>
  <c r="BN64" i="3"/>
  <c r="BN65" i="3"/>
  <c r="BN66" i="3"/>
  <c r="BN67" i="3"/>
  <c r="BN68" i="3"/>
  <c r="BN69" i="3"/>
  <c r="BN70" i="3"/>
  <c r="BN71" i="3"/>
  <c r="BN72" i="3"/>
  <c r="BN73" i="3"/>
  <c r="BN74" i="3"/>
  <c r="BN75" i="3"/>
  <c r="BN76" i="3"/>
  <c r="BN77" i="3"/>
  <c r="BN78" i="3"/>
  <c r="BN79" i="3"/>
  <c r="BN80" i="3"/>
  <c r="BN81" i="3"/>
  <c r="BN82" i="3"/>
  <c r="BN83" i="3"/>
  <c r="BN84" i="3"/>
  <c r="BN85" i="3"/>
  <c r="BN86" i="3"/>
  <c r="BN87" i="3"/>
  <c r="BN88" i="3"/>
  <c r="BN89" i="3"/>
  <c r="BN90" i="3"/>
  <c r="BN91" i="3"/>
  <c r="BN92" i="3"/>
  <c r="BN93" i="3"/>
  <c r="BN94" i="3"/>
  <c r="BN95" i="3"/>
  <c r="BN96" i="3"/>
  <c r="BN97" i="3"/>
  <c r="BN98" i="3"/>
  <c r="BN99" i="3"/>
  <c r="BN100" i="3"/>
  <c r="BN101" i="3"/>
  <c r="BN102" i="3"/>
  <c r="BN103" i="3"/>
  <c r="BN104" i="3"/>
  <c r="BN105" i="3"/>
  <c r="BN106" i="3"/>
  <c r="BN107" i="3"/>
  <c r="BN108" i="3"/>
  <c r="BN109" i="3"/>
  <c r="BN110" i="3"/>
  <c r="BN111" i="3"/>
  <c r="BN112" i="3"/>
  <c r="BN113" i="3"/>
  <c r="BN114" i="3"/>
  <c r="BN115" i="3"/>
  <c r="BN116" i="3"/>
  <c r="BN117" i="3"/>
  <c r="BN118" i="3"/>
  <c r="BN119" i="3"/>
  <c r="BN120" i="3"/>
  <c r="BN121" i="3"/>
  <c r="BN122" i="3"/>
  <c r="BN123" i="3"/>
  <c r="BN124" i="3"/>
  <c r="BN125" i="3"/>
  <c r="BN126" i="3"/>
  <c r="BN127" i="3"/>
  <c r="BN128" i="3"/>
  <c r="BN129" i="3"/>
  <c r="BN130" i="3"/>
  <c r="BN131" i="3"/>
  <c r="BN132" i="3"/>
  <c r="BN133" i="3"/>
  <c r="BN134" i="3"/>
  <c r="BN135" i="3"/>
  <c r="BN136" i="3"/>
  <c r="BN137" i="3"/>
  <c r="BN138" i="3"/>
  <c r="BN139" i="3"/>
  <c r="BN140" i="3"/>
  <c r="BN141" i="3"/>
  <c r="BN142" i="3"/>
  <c r="BN143" i="3"/>
  <c r="BN144" i="3"/>
  <c r="BN145" i="3"/>
  <c r="BN146" i="3"/>
  <c r="BN147" i="3"/>
  <c r="BN148" i="3"/>
  <c r="BN149" i="3"/>
  <c r="BN150" i="3"/>
  <c r="BN151" i="3"/>
  <c r="BN152" i="3"/>
  <c r="BN153" i="3"/>
  <c r="BN154" i="3"/>
  <c r="BN155" i="3"/>
  <c r="BN156" i="3"/>
  <c r="BN157" i="3"/>
  <c r="BN158" i="3"/>
  <c r="BN159" i="3"/>
  <c r="BN160" i="3"/>
  <c r="BN161" i="3"/>
  <c r="BN162" i="3"/>
  <c r="BN163" i="3"/>
  <c r="BN164" i="3"/>
  <c r="BN165" i="3"/>
  <c r="BN166" i="3"/>
  <c r="BN167" i="3"/>
  <c r="BN168" i="3"/>
  <c r="BN169" i="3"/>
  <c r="BN170" i="3"/>
  <c r="BN171" i="3"/>
  <c r="BN172" i="3"/>
  <c r="BN173" i="3"/>
  <c r="BN174" i="3"/>
  <c r="BN175" i="3"/>
  <c r="BN176" i="3"/>
  <c r="BN177" i="3"/>
  <c r="BN178" i="3"/>
  <c r="BN179" i="3"/>
  <c r="BN180" i="3"/>
  <c r="BN181" i="3"/>
  <c r="BN182" i="3"/>
  <c r="BN183" i="3"/>
  <c r="BN184" i="3"/>
  <c r="BN185" i="3"/>
  <c r="BN186" i="3"/>
  <c r="BN187" i="3"/>
  <c r="BN188" i="3"/>
  <c r="BN189" i="3"/>
  <c r="BN190" i="3"/>
  <c r="BN191" i="3"/>
  <c r="BN192" i="3"/>
  <c r="BN193" i="3"/>
  <c r="BN194" i="3"/>
  <c r="BN195" i="3"/>
  <c r="BN196" i="3"/>
  <c r="BN197" i="3"/>
  <c r="BN198" i="3"/>
  <c r="BN199" i="3"/>
  <c r="BN200" i="3"/>
  <c r="BN201" i="3"/>
  <c r="BN202" i="3"/>
  <c r="BN203" i="3"/>
  <c r="BN204" i="3"/>
  <c r="BN205" i="3"/>
  <c r="BN206" i="3"/>
  <c r="BN207" i="3"/>
  <c r="BN208" i="3"/>
  <c r="BN209" i="3"/>
  <c r="BN210" i="3"/>
  <c r="BN211" i="3"/>
  <c r="BN212" i="3"/>
  <c r="BN213" i="3"/>
  <c r="BN214" i="3"/>
  <c r="BN215" i="3"/>
  <c r="BN216" i="3"/>
  <c r="BN217" i="3"/>
  <c r="BN218" i="3"/>
  <c r="BN219" i="3"/>
  <c r="BN220" i="3"/>
  <c r="BN221" i="3"/>
  <c r="BN222" i="3"/>
  <c r="BN223" i="3"/>
  <c r="BN224" i="3"/>
  <c r="BN225" i="3"/>
  <c r="BN226" i="3"/>
  <c r="BN227" i="3"/>
  <c r="BN228" i="3"/>
  <c r="BN229" i="3"/>
  <c r="BN230" i="3"/>
  <c r="BN231" i="3"/>
  <c r="BN232" i="3"/>
  <c r="BN233" i="3"/>
  <c r="BO233" i="3"/>
  <c r="BP233" i="3"/>
  <c r="BQ233" i="3"/>
  <c r="BR233" i="3"/>
  <c r="BN17" i="3"/>
  <c r="BF18" i="3"/>
  <c r="BG18" i="3"/>
  <c r="BF19" i="3"/>
  <c r="BG19" i="3"/>
  <c r="BF20" i="3"/>
  <c r="BG20" i="3"/>
  <c r="BF21" i="3"/>
  <c r="BG21" i="3"/>
  <c r="BF22" i="3"/>
  <c r="BG22" i="3"/>
  <c r="BF23" i="3"/>
  <c r="BG23" i="3"/>
  <c r="BF24" i="3"/>
  <c r="BG24" i="3"/>
  <c r="BF25" i="3"/>
  <c r="BG25" i="3"/>
  <c r="BF26" i="3"/>
  <c r="BG26" i="3"/>
  <c r="BF27" i="3"/>
  <c r="BG27" i="3"/>
  <c r="BF28" i="3"/>
  <c r="BG28" i="3"/>
  <c r="BF29" i="3"/>
  <c r="BG29" i="3"/>
  <c r="BF30" i="3"/>
  <c r="BG30" i="3"/>
  <c r="BF31" i="3"/>
  <c r="BG31" i="3"/>
  <c r="BF32" i="3"/>
  <c r="BG32" i="3"/>
  <c r="BF33" i="3"/>
  <c r="BG33" i="3"/>
  <c r="BF34" i="3"/>
  <c r="BG34" i="3"/>
  <c r="BF35" i="3"/>
  <c r="BG35" i="3"/>
  <c r="BF36" i="3"/>
  <c r="BG36" i="3"/>
  <c r="BF37" i="3"/>
  <c r="BG37" i="3"/>
  <c r="BF38" i="3"/>
  <c r="BG38" i="3"/>
  <c r="BF39" i="3"/>
  <c r="BG39" i="3"/>
  <c r="BF40" i="3"/>
  <c r="BG40" i="3"/>
  <c r="BF41" i="3"/>
  <c r="BG41" i="3"/>
  <c r="BF42" i="3"/>
  <c r="BG42" i="3"/>
  <c r="BF43" i="3"/>
  <c r="BG43" i="3"/>
  <c r="BF44" i="3"/>
  <c r="BG44" i="3"/>
  <c r="BF45" i="3"/>
  <c r="BG45" i="3"/>
  <c r="BF46" i="3"/>
  <c r="BG46" i="3"/>
  <c r="BF47" i="3"/>
  <c r="BG47" i="3"/>
  <c r="BF48" i="3"/>
  <c r="BG48" i="3"/>
  <c r="BF49" i="3"/>
  <c r="BG49" i="3"/>
  <c r="BF50" i="3"/>
  <c r="BG50" i="3"/>
  <c r="BF51" i="3"/>
  <c r="BG51" i="3"/>
  <c r="BF52" i="3"/>
  <c r="BG52" i="3"/>
  <c r="BF53" i="3"/>
  <c r="BG53" i="3"/>
  <c r="BF54" i="3"/>
  <c r="BG54" i="3"/>
  <c r="BF55" i="3"/>
  <c r="BG55" i="3"/>
  <c r="BF56" i="3"/>
  <c r="BG56" i="3"/>
  <c r="BF57" i="3"/>
  <c r="BG57" i="3"/>
  <c r="BF58" i="3"/>
  <c r="BG58" i="3"/>
  <c r="BF59" i="3"/>
  <c r="BG59" i="3"/>
  <c r="BF60" i="3"/>
  <c r="BG60" i="3"/>
  <c r="BF61" i="3"/>
  <c r="BG61" i="3"/>
  <c r="BF62" i="3"/>
  <c r="BG62" i="3"/>
  <c r="BF63" i="3"/>
  <c r="BG63" i="3"/>
  <c r="BF64" i="3"/>
  <c r="BG64" i="3"/>
  <c r="BF65" i="3"/>
  <c r="BG65" i="3"/>
  <c r="BF66" i="3"/>
  <c r="BG66" i="3"/>
  <c r="BF67" i="3"/>
  <c r="BG67" i="3"/>
  <c r="BF68" i="3"/>
  <c r="BG68" i="3"/>
  <c r="BF69" i="3"/>
  <c r="BG69" i="3"/>
  <c r="BF70" i="3"/>
  <c r="BG70" i="3"/>
  <c r="BF71" i="3"/>
  <c r="BG71" i="3"/>
  <c r="BF72" i="3"/>
  <c r="BG72" i="3"/>
  <c r="BF73" i="3"/>
  <c r="BG73" i="3"/>
  <c r="BF74" i="3"/>
  <c r="BG74" i="3"/>
  <c r="BF75" i="3"/>
  <c r="BG75" i="3"/>
  <c r="BF76" i="3"/>
  <c r="BG76" i="3"/>
  <c r="BF77" i="3"/>
  <c r="BG77" i="3"/>
  <c r="BF78" i="3"/>
  <c r="BG78" i="3"/>
  <c r="BF79" i="3"/>
  <c r="BG79" i="3"/>
  <c r="BF80" i="3"/>
  <c r="BG80" i="3"/>
  <c r="BF81" i="3"/>
  <c r="BG81" i="3"/>
  <c r="BF82" i="3"/>
  <c r="BG82" i="3"/>
  <c r="BF83" i="3"/>
  <c r="BG83" i="3"/>
  <c r="BF84" i="3"/>
  <c r="BG84" i="3"/>
  <c r="BF85" i="3"/>
  <c r="BG85" i="3"/>
  <c r="BF86" i="3"/>
  <c r="BG86" i="3"/>
  <c r="BF87" i="3"/>
  <c r="BG87" i="3"/>
  <c r="BF88" i="3"/>
  <c r="BG88" i="3"/>
  <c r="BF89" i="3"/>
  <c r="BG89" i="3"/>
  <c r="BF90" i="3"/>
  <c r="BG90" i="3"/>
  <c r="BF91" i="3"/>
  <c r="BG91" i="3"/>
  <c r="BF92" i="3"/>
  <c r="BG92" i="3"/>
  <c r="BF93" i="3"/>
  <c r="BG93" i="3"/>
  <c r="BF94" i="3"/>
  <c r="BG94" i="3"/>
  <c r="BF95" i="3"/>
  <c r="BG95" i="3"/>
  <c r="BF96" i="3"/>
  <c r="BG96" i="3"/>
  <c r="BF97" i="3"/>
  <c r="BG97" i="3"/>
  <c r="BF98" i="3"/>
  <c r="BG98" i="3"/>
  <c r="BF99" i="3"/>
  <c r="BG99" i="3"/>
  <c r="BF100" i="3"/>
  <c r="BG100" i="3"/>
  <c r="BF101" i="3"/>
  <c r="BG101" i="3"/>
  <c r="BF102" i="3"/>
  <c r="BG102" i="3"/>
  <c r="BF103" i="3"/>
  <c r="BG103" i="3"/>
  <c r="BF104" i="3"/>
  <c r="BG104" i="3"/>
  <c r="BF105" i="3"/>
  <c r="BG105" i="3"/>
  <c r="BF106" i="3"/>
  <c r="BG106" i="3"/>
  <c r="BF107" i="3"/>
  <c r="BG107" i="3"/>
  <c r="BF108" i="3"/>
  <c r="BG108" i="3"/>
  <c r="BF109" i="3"/>
  <c r="BG109" i="3"/>
  <c r="BF110" i="3"/>
  <c r="BG110" i="3"/>
  <c r="BF111" i="3"/>
  <c r="BG111" i="3"/>
  <c r="BF112" i="3"/>
  <c r="BG112" i="3"/>
  <c r="BF113" i="3"/>
  <c r="BG113" i="3"/>
  <c r="BF114" i="3"/>
  <c r="BG114" i="3"/>
  <c r="BF115" i="3"/>
  <c r="BG115" i="3"/>
  <c r="BF116" i="3"/>
  <c r="BG116" i="3"/>
  <c r="BF117" i="3"/>
  <c r="BG117" i="3"/>
  <c r="BF118" i="3"/>
  <c r="BG118" i="3"/>
  <c r="BF119" i="3"/>
  <c r="BG119" i="3"/>
  <c r="BF120" i="3"/>
  <c r="BG120" i="3"/>
  <c r="BF121" i="3"/>
  <c r="BG121" i="3"/>
  <c r="BF122" i="3"/>
  <c r="BG122" i="3"/>
  <c r="BF123" i="3"/>
  <c r="BG123" i="3"/>
  <c r="BF124" i="3"/>
  <c r="BG124" i="3"/>
  <c r="BF125" i="3"/>
  <c r="BG125" i="3"/>
  <c r="BF126" i="3"/>
  <c r="BG126" i="3"/>
  <c r="BF127" i="3"/>
  <c r="BG127" i="3"/>
  <c r="BF128" i="3"/>
  <c r="BG128" i="3"/>
  <c r="BF129" i="3"/>
  <c r="BG129" i="3"/>
  <c r="BF130" i="3"/>
  <c r="BG130" i="3"/>
  <c r="BF131" i="3"/>
  <c r="BG131" i="3"/>
  <c r="BF132" i="3"/>
  <c r="BG132" i="3"/>
  <c r="BF133" i="3"/>
  <c r="BG133" i="3"/>
  <c r="BF134" i="3"/>
  <c r="BG134" i="3"/>
  <c r="BF135" i="3"/>
  <c r="BG135" i="3"/>
  <c r="BF136" i="3"/>
  <c r="BG136" i="3"/>
  <c r="BF137" i="3"/>
  <c r="BG137" i="3"/>
  <c r="BF138" i="3"/>
  <c r="BG138" i="3"/>
  <c r="BF139" i="3"/>
  <c r="BG139" i="3"/>
  <c r="BF140" i="3"/>
  <c r="BG140" i="3"/>
  <c r="BF141" i="3"/>
  <c r="BG141" i="3"/>
  <c r="BF142" i="3"/>
  <c r="BG142" i="3"/>
  <c r="BF143" i="3"/>
  <c r="BG143" i="3"/>
  <c r="BF144" i="3"/>
  <c r="BG144" i="3"/>
  <c r="BF145" i="3"/>
  <c r="BG145" i="3"/>
  <c r="BF146" i="3"/>
  <c r="BG146" i="3"/>
  <c r="BF147" i="3"/>
  <c r="BG147" i="3"/>
  <c r="BF148" i="3"/>
  <c r="BG148" i="3"/>
  <c r="BF149" i="3"/>
  <c r="BG149" i="3"/>
  <c r="BF150" i="3"/>
  <c r="BG150" i="3"/>
  <c r="BF151" i="3"/>
  <c r="BG151" i="3"/>
  <c r="BF152" i="3"/>
  <c r="BG152" i="3"/>
  <c r="BF153" i="3"/>
  <c r="BG153" i="3"/>
  <c r="BF154" i="3"/>
  <c r="BG154" i="3"/>
  <c r="BF155" i="3"/>
  <c r="BG155" i="3"/>
  <c r="BF156" i="3"/>
  <c r="BG156" i="3"/>
  <c r="BF157" i="3"/>
  <c r="BG157" i="3"/>
  <c r="BF158" i="3"/>
  <c r="BG158" i="3"/>
  <c r="BF159" i="3"/>
  <c r="BG159" i="3"/>
  <c r="BF160" i="3"/>
  <c r="BG160" i="3"/>
  <c r="BF161" i="3"/>
  <c r="BG161" i="3"/>
  <c r="BF162" i="3"/>
  <c r="BG162" i="3"/>
  <c r="BF163" i="3"/>
  <c r="BG163" i="3"/>
  <c r="BF164" i="3"/>
  <c r="BG164" i="3"/>
  <c r="BF165" i="3"/>
  <c r="BG165" i="3"/>
  <c r="BF166" i="3"/>
  <c r="BG166" i="3"/>
  <c r="BF167" i="3"/>
  <c r="BG167" i="3"/>
  <c r="BF168" i="3"/>
  <c r="BG168" i="3"/>
  <c r="BF169" i="3"/>
  <c r="BG169" i="3"/>
  <c r="BF170" i="3"/>
  <c r="BG170" i="3"/>
  <c r="BF171" i="3"/>
  <c r="BG171" i="3"/>
  <c r="BF172" i="3"/>
  <c r="BG172" i="3"/>
  <c r="BF173" i="3"/>
  <c r="BG173" i="3"/>
  <c r="BF174" i="3"/>
  <c r="BG174" i="3"/>
  <c r="BF175" i="3"/>
  <c r="BG175" i="3"/>
  <c r="BF176" i="3"/>
  <c r="BG176" i="3"/>
  <c r="BF177" i="3"/>
  <c r="BG177" i="3"/>
  <c r="BF178" i="3"/>
  <c r="BG178" i="3"/>
  <c r="BF179" i="3"/>
  <c r="BG179" i="3"/>
  <c r="BF180" i="3"/>
  <c r="BG180" i="3"/>
  <c r="BF181" i="3"/>
  <c r="BG181" i="3"/>
  <c r="BF182" i="3"/>
  <c r="BG182" i="3"/>
  <c r="BF183" i="3"/>
  <c r="BG183" i="3"/>
  <c r="BF184" i="3"/>
  <c r="BG184" i="3"/>
  <c r="BF185" i="3"/>
  <c r="BG185" i="3"/>
  <c r="BF186" i="3"/>
  <c r="BG186" i="3"/>
  <c r="BF187" i="3"/>
  <c r="BG187" i="3"/>
  <c r="BF188" i="3"/>
  <c r="BG188" i="3"/>
  <c r="BF189" i="3"/>
  <c r="BG189" i="3"/>
  <c r="BF190" i="3"/>
  <c r="BG190" i="3"/>
  <c r="BF191" i="3"/>
  <c r="BG191" i="3"/>
  <c r="BF192" i="3"/>
  <c r="BG192" i="3"/>
  <c r="BF193" i="3"/>
  <c r="BG193" i="3"/>
  <c r="BF194" i="3"/>
  <c r="BG194" i="3"/>
  <c r="BF195" i="3"/>
  <c r="BG195" i="3"/>
  <c r="BF196" i="3"/>
  <c r="BG196" i="3"/>
  <c r="BF197" i="3"/>
  <c r="BG197" i="3"/>
  <c r="BF198" i="3"/>
  <c r="BG198" i="3"/>
  <c r="BF199" i="3"/>
  <c r="BG199" i="3"/>
  <c r="BF200" i="3"/>
  <c r="BG200" i="3"/>
  <c r="BF201" i="3"/>
  <c r="BG201" i="3"/>
  <c r="BF202" i="3"/>
  <c r="BG202" i="3"/>
  <c r="BF203" i="3"/>
  <c r="BG203" i="3"/>
  <c r="BF204" i="3"/>
  <c r="BG204" i="3"/>
  <c r="BF205" i="3"/>
  <c r="BG205" i="3"/>
  <c r="BF206" i="3"/>
  <c r="BG206" i="3"/>
  <c r="BF207" i="3"/>
  <c r="BG207" i="3"/>
  <c r="BF208" i="3"/>
  <c r="BG208" i="3"/>
  <c r="BF209" i="3"/>
  <c r="BG209" i="3"/>
  <c r="BF210" i="3"/>
  <c r="BG210" i="3"/>
  <c r="BF211" i="3"/>
  <c r="BG211" i="3"/>
  <c r="BF212" i="3"/>
  <c r="BG212" i="3"/>
  <c r="BF213" i="3"/>
  <c r="BG213" i="3"/>
  <c r="BF214" i="3"/>
  <c r="BG214" i="3"/>
  <c r="BF215" i="3"/>
  <c r="BG215" i="3"/>
  <c r="BF216" i="3"/>
  <c r="BG216" i="3"/>
  <c r="BF217" i="3"/>
  <c r="BG217" i="3"/>
  <c r="BF218" i="3"/>
  <c r="BG218" i="3"/>
  <c r="BF219" i="3"/>
  <c r="BG219" i="3"/>
  <c r="BF220" i="3"/>
  <c r="BG220" i="3"/>
  <c r="BF221" i="3"/>
  <c r="BG221" i="3"/>
  <c r="BF222" i="3"/>
  <c r="BG222" i="3"/>
  <c r="BF223" i="3"/>
  <c r="BG223" i="3"/>
  <c r="BF224" i="3"/>
  <c r="BG224" i="3"/>
  <c r="BF225" i="3"/>
  <c r="BG225" i="3"/>
  <c r="BF226" i="3"/>
  <c r="BG226" i="3"/>
  <c r="BF227" i="3"/>
  <c r="BG227" i="3"/>
  <c r="BF228" i="3"/>
  <c r="BG228" i="3"/>
  <c r="BF229" i="3"/>
  <c r="BG229" i="3"/>
  <c r="BF230" i="3"/>
  <c r="BG230" i="3"/>
  <c r="BF231" i="3"/>
  <c r="BG231" i="3"/>
  <c r="BF232" i="3"/>
  <c r="BG232" i="3"/>
  <c r="BF233" i="3"/>
  <c r="BG233" i="3"/>
  <c r="BG17" i="3"/>
  <c r="BF17" i="3"/>
  <c r="AZ18" i="3"/>
  <c r="AZ19" i="3"/>
  <c r="AZ20" i="3"/>
  <c r="AZ21" i="3"/>
  <c r="AZ22" i="3"/>
  <c r="AZ23" i="3"/>
  <c r="AZ24" i="3"/>
  <c r="AZ25" i="3"/>
  <c r="AZ26" i="3"/>
  <c r="AZ27" i="3"/>
  <c r="AZ28" i="3"/>
  <c r="AZ29" i="3"/>
  <c r="AZ30" i="3"/>
  <c r="AZ31" i="3"/>
  <c r="AZ32" i="3"/>
  <c r="AZ33" i="3"/>
  <c r="AZ34" i="3"/>
  <c r="AZ35" i="3"/>
  <c r="AZ36" i="3"/>
  <c r="AZ37" i="3"/>
  <c r="AZ38" i="3"/>
  <c r="AZ39" i="3"/>
  <c r="AZ40" i="3"/>
  <c r="AZ41" i="3"/>
  <c r="AZ42" i="3"/>
  <c r="AZ43" i="3"/>
  <c r="AZ44" i="3"/>
  <c r="AZ45" i="3"/>
  <c r="AZ46" i="3"/>
  <c r="AZ47" i="3"/>
  <c r="AZ48" i="3"/>
  <c r="AZ49" i="3"/>
  <c r="AZ50" i="3"/>
  <c r="AZ51" i="3"/>
  <c r="AZ52" i="3"/>
  <c r="AZ53" i="3"/>
  <c r="AZ54" i="3"/>
  <c r="AZ55" i="3"/>
  <c r="AZ56" i="3"/>
  <c r="AZ57" i="3"/>
  <c r="AZ58" i="3"/>
  <c r="AZ59" i="3"/>
  <c r="AZ60" i="3"/>
  <c r="AZ61" i="3"/>
  <c r="AZ62" i="3"/>
  <c r="AZ63" i="3"/>
  <c r="AZ64" i="3"/>
  <c r="AZ65" i="3"/>
  <c r="AZ66" i="3"/>
  <c r="AZ67" i="3"/>
  <c r="AZ68" i="3"/>
  <c r="AZ69" i="3"/>
  <c r="AZ70" i="3"/>
  <c r="AZ71" i="3"/>
  <c r="AZ72" i="3"/>
  <c r="AZ73" i="3"/>
  <c r="AZ74" i="3"/>
  <c r="AZ75" i="3"/>
  <c r="AZ76" i="3"/>
  <c r="AZ77" i="3"/>
  <c r="AZ78" i="3"/>
  <c r="AZ79" i="3"/>
  <c r="AZ80" i="3"/>
  <c r="AZ81" i="3"/>
  <c r="AZ82" i="3"/>
  <c r="AZ83" i="3"/>
  <c r="AZ84" i="3"/>
  <c r="AZ85" i="3"/>
  <c r="AZ86" i="3"/>
  <c r="AZ87" i="3"/>
  <c r="AZ88" i="3"/>
  <c r="AZ89" i="3"/>
  <c r="AZ90" i="3"/>
  <c r="AZ91" i="3"/>
  <c r="AZ92" i="3"/>
  <c r="AZ93" i="3"/>
  <c r="AZ94" i="3"/>
  <c r="AZ95" i="3"/>
  <c r="AZ96" i="3"/>
  <c r="AZ97" i="3"/>
  <c r="AZ98" i="3"/>
  <c r="AZ99" i="3"/>
  <c r="AZ100" i="3"/>
  <c r="AZ101" i="3"/>
  <c r="AZ102" i="3"/>
  <c r="AZ103" i="3"/>
  <c r="AZ104" i="3"/>
  <c r="AZ105" i="3"/>
  <c r="AZ106" i="3"/>
  <c r="AZ107" i="3"/>
  <c r="AZ108" i="3"/>
  <c r="AZ109" i="3"/>
  <c r="AZ110" i="3"/>
  <c r="AZ111" i="3"/>
  <c r="AZ112" i="3"/>
  <c r="AZ113" i="3"/>
  <c r="AZ114" i="3"/>
  <c r="AZ115" i="3"/>
  <c r="AZ116" i="3"/>
  <c r="AZ117" i="3"/>
  <c r="AZ118" i="3"/>
  <c r="AZ119" i="3"/>
  <c r="AZ120" i="3"/>
  <c r="AZ121" i="3"/>
  <c r="AZ122" i="3"/>
  <c r="AZ123" i="3"/>
  <c r="AZ124" i="3"/>
  <c r="AZ125" i="3"/>
  <c r="AZ126" i="3"/>
  <c r="AZ127" i="3"/>
  <c r="AZ128" i="3"/>
  <c r="AZ129" i="3"/>
  <c r="AZ130" i="3"/>
  <c r="AZ131" i="3"/>
  <c r="AZ132" i="3"/>
  <c r="AZ133" i="3"/>
  <c r="AZ134" i="3"/>
  <c r="AZ135" i="3"/>
  <c r="AZ136" i="3"/>
  <c r="AZ137" i="3"/>
  <c r="AZ138" i="3"/>
  <c r="AZ139" i="3"/>
  <c r="AZ140" i="3"/>
  <c r="AZ141" i="3"/>
  <c r="AZ142" i="3"/>
  <c r="AZ143" i="3"/>
  <c r="AZ144" i="3"/>
  <c r="AZ145" i="3"/>
  <c r="AZ146" i="3"/>
  <c r="AZ147" i="3"/>
  <c r="AZ148" i="3"/>
  <c r="AZ149" i="3"/>
  <c r="AZ150" i="3"/>
  <c r="AZ151" i="3"/>
  <c r="AZ152" i="3"/>
  <c r="AZ153" i="3"/>
  <c r="AZ154" i="3"/>
  <c r="AZ155" i="3"/>
  <c r="AZ156" i="3"/>
  <c r="AZ157" i="3"/>
  <c r="AZ158" i="3"/>
  <c r="AZ159" i="3"/>
  <c r="AZ160" i="3"/>
  <c r="AZ161" i="3"/>
  <c r="AZ162" i="3"/>
  <c r="AZ163" i="3"/>
  <c r="AZ164" i="3"/>
  <c r="AZ165" i="3"/>
  <c r="AZ166" i="3"/>
  <c r="AZ167" i="3"/>
  <c r="AZ168" i="3"/>
  <c r="AZ169" i="3"/>
  <c r="AZ170" i="3"/>
  <c r="AZ171" i="3"/>
  <c r="AZ172" i="3"/>
  <c r="AZ173" i="3"/>
  <c r="AZ174" i="3"/>
  <c r="AZ175" i="3"/>
  <c r="AZ176" i="3"/>
  <c r="AZ177" i="3"/>
  <c r="AZ178" i="3"/>
  <c r="AZ179" i="3"/>
  <c r="AZ180" i="3"/>
  <c r="AZ181" i="3"/>
  <c r="AZ182" i="3"/>
  <c r="AZ183" i="3"/>
  <c r="AZ184" i="3"/>
  <c r="AZ185" i="3"/>
  <c r="AZ186" i="3"/>
  <c r="AZ187" i="3"/>
  <c r="AZ188" i="3"/>
  <c r="AZ189" i="3"/>
  <c r="AZ190" i="3"/>
  <c r="AZ191" i="3"/>
  <c r="AZ192" i="3"/>
  <c r="AZ193" i="3"/>
  <c r="AZ194" i="3"/>
  <c r="AZ195" i="3"/>
  <c r="AZ196" i="3"/>
  <c r="AZ197" i="3"/>
  <c r="AZ198" i="3"/>
  <c r="AZ199" i="3"/>
  <c r="AZ200" i="3"/>
  <c r="AZ201" i="3"/>
  <c r="AZ202" i="3"/>
  <c r="AZ203" i="3"/>
  <c r="AZ204" i="3"/>
  <c r="AZ205" i="3"/>
  <c r="AZ206" i="3"/>
  <c r="AZ207" i="3"/>
  <c r="AZ208" i="3"/>
  <c r="AZ209" i="3"/>
  <c r="AZ210" i="3"/>
  <c r="AZ211" i="3"/>
  <c r="AZ212" i="3"/>
  <c r="AZ213" i="3"/>
  <c r="AZ214" i="3"/>
  <c r="AZ215" i="3"/>
  <c r="AZ216" i="3"/>
  <c r="AZ217" i="3"/>
  <c r="AZ218" i="3"/>
  <c r="AZ219" i="3"/>
  <c r="AZ220" i="3"/>
  <c r="AZ221" i="3"/>
  <c r="AZ222" i="3"/>
  <c r="AZ223" i="3"/>
  <c r="AZ224" i="3"/>
  <c r="AZ225" i="3"/>
  <c r="AZ226" i="3"/>
  <c r="AZ227" i="3"/>
  <c r="AZ228" i="3"/>
  <c r="AZ229" i="3"/>
  <c r="AZ230" i="3"/>
  <c r="AZ231" i="3"/>
  <c r="AZ232" i="3"/>
  <c r="AZ233" i="3"/>
  <c r="BB233" i="3"/>
  <c r="BC233" i="3"/>
  <c r="AZ17" i="3"/>
  <c r="AQ18" i="3"/>
  <c r="AR18" i="3"/>
  <c r="AS18" i="3"/>
  <c r="AQ19" i="3"/>
  <c r="AR19" i="3"/>
  <c r="AS19" i="3"/>
  <c r="AQ20" i="3"/>
  <c r="AR20" i="3"/>
  <c r="AS20" i="3"/>
  <c r="AQ21" i="3"/>
  <c r="AR21" i="3"/>
  <c r="AS21" i="3"/>
  <c r="AQ22" i="3"/>
  <c r="AR22" i="3"/>
  <c r="AS22" i="3"/>
  <c r="AQ23" i="3"/>
  <c r="AR23" i="3"/>
  <c r="AS23" i="3"/>
  <c r="AQ24" i="3"/>
  <c r="AR24" i="3"/>
  <c r="AS24" i="3"/>
  <c r="AQ25" i="3"/>
  <c r="AR25" i="3"/>
  <c r="AS25" i="3"/>
  <c r="AQ26" i="3"/>
  <c r="AR26" i="3"/>
  <c r="AS26" i="3"/>
  <c r="AQ27" i="3"/>
  <c r="AR27" i="3"/>
  <c r="AS27" i="3"/>
  <c r="AQ28" i="3"/>
  <c r="AR28" i="3"/>
  <c r="AS28" i="3"/>
  <c r="AQ29" i="3"/>
  <c r="AR29" i="3"/>
  <c r="AS29" i="3"/>
  <c r="AQ30" i="3"/>
  <c r="AR30" i="3"/>
  <c r="AS30" i="3"/>
  <c r="AQ31" i="3"/>
  <c r="AR31" i="3"/>
  <c r="AS31" i="3"/>
  <c r="AQ32" i="3"/>
  <c r="AR32" i="3"/>
  <c r="AS32" i="3"/>
  <c r="AQ33" i="3"/>
  <c r="AR33" i="3"/>
  <c r="AS33" i="3"/>
  <c r="AQ34" i="3"/>
  <c r="AR34" i="3"/>
  <c r="AS34" i="3"/>
  <c r="AQ35" i="3"/>
  <c r="AR35" i="3"/>
  <c r="AS35" i="3"/>
  <c r="AQ36" i="3"/>
  <c r="AR36" i="3"/>
  <c r="AS36" i="3"/>
  <c r="AQ37" i="3"/>
  <c r="AR37" i="3"/>
  <c r="AS37" i="3"/>
  <c r="AQ38" i="3"/>
  <c r="AR38" i="3"/>
  <c r="AS38" i="3"/>
  <c r="AQ39" i="3"/>
  <c r="AR39" i="3"/>
  <c r="AS39" i="3"/>
  <c r="AQ40" i="3"/>
  <c r="AR40" i="3"/>
  <c r="AS40" i="3"/>
  <c r="AQ41" i="3"/>
  <c r="AR41" i="3"/>
  <c r="AS41" i="3"/>
  <c r="AQ42" i="3"/>
  <c r="AR42" i="3"/>
  <c r="AS42" i="3"/>
  <c r="AQ43" i="3"/>
  <c r="AR43" i="3"/>
  <c r="AS43" i="3"/>
  <c r="AQ44" i="3"/>
  <c r="AR44" i="3"/>
  <c r="AS44" i="3"/>
  <c r="AQ45" i="3"/>
  <c r="AR45" i="3"/>
  <c r="AS45" i="3"/>
  <c r="AQ46" i="3"/>
  <c r="AR46" i="3"/>
  <c r="AS46" i="3"/>
  <c r="AQ47" i="3"/>
  <c r="AR47" i="3"/>
  <c r="AS47" i="3"/>
  <c r="AQ48" i="3"/>
  <c r="AR48" i="3"/>
  <c r="AS48" i="3"/>
  <c r="AQ49" i="3"/>
  <c r="AR49" i="3"/>
  <c r="AS49" i="3"/>
  <c r="AQ50" i="3"/>
  <c r="AR50" i="3"/>
  <c r="AS50" i="3"/>
  <c r="AQ51" i="3"/>
  <c r="AR51" i="3"/>
  <c r="AS51" i="3"/>
  <c r="AQ52" i="3"/>
  <c r="AR52" i="3"/>
  <c r="AS52" i="3"/>
  <c r="AQ53" i="3"/>
  <c r="AR53" i="3"/>
  <c r="AS53" i="3"/>
  <c r="AQ54" i="3"/>
  <c r="AR54" i="3"/>
  <c r="AS54" i="3"/>
  <c r="AQ55" i="3"/>
  <c r="AR55" i="3"/>
  <c r="AS55" i="3"/>
  <c r="AQ56" i="3"/>
  <c r="AR56" i="3"/>
  <c r="AS56" i="3"/>
  <c r="AQ57" i="3"/>
  <c r="AR57" i="3"/>
  <c r="AS57" i="3"/>
  <c r="AQ58" i="3"/>
  <c r="AR58" i="3"/>
  <c r="AS58" i="3"/>
  <c r="AQ59" i="3"/>
  <c r="AR59" i="3"/>
  <c r="AS59" i="3"/>
  <c r="AQ60" i="3"/>
  <c r="AR60" i="3"/>
  <c r="AS60" i="3"/>
  <c r="AQ61" i="3"/>
  <c r="AR61" i="3"/>
  <c r="AS61" i="3"/>
  <c r="AQ62" i="3"/>
  <c r="AR62" i="3"/>
  <c r="AS62" i="3"/>
  <c r="AQ63" i="3"/>
  <c r="AR63" i="3"/>
  <c r="AS63" i="3"/>
  <c r="AQ64" i="3"/>
  <c r="AR64" i="3"/>
  <c r="AS64" i="3"/>
  <c r="AQ65" i="3"/>
  <c r="AR65" i="3"/>
  <c r="AS65" i="3"/>
  <c r="AQ66" i="3"/>
  <c r="AR66" i="3"/>
  <c r="AS66" i="3"/>
  <c r="AQ67" i="3"/>
  <c r="AR67" i="3"/>
  <c r="AS67" i="3"/>
  <c r="AQ68" i="3"/>
  <c r="AR68" i="3"/>
  <c r="AS68" i="3"/>
  <c r="AQ69" i="3"/>
  <c r="AR69" i="3"/>
  <c r="AS69" i="3"/>
  <c r="AQ70" i="3"/>
  <c r="AR70" i="3"/>
  <c r="AS70" i="3"/>
  <c r="AQ71" i="3"/>
  <c r="AR71" i="3"/>
  <c r="AS71" i="3"/>
  <c r="AQ72" i="3"/>
  <c r="AR72" i="3"/>
  <c r="AS72" i="3"/>
  <c r="AQ73" i="3"/>
  <c r="AR73" i="3"/>
  <c r="AS73" i="3"/>
  <c r="AQ74" i="3"/>
  <c r="AR74" i="3"/>
  <c r="AS74" i="3"/>
  <c r="AQ75" i="3"/>
  <c r="AR75" i="3"/>
  <c r="AS75" i="3"/>
  <c r="AQ76" i="3"/>
  <c r="AR76" i="3"/>
  <c r="AS76" i="3"/>
  <c r="AQ77" i="3"/>
  <c r="AR77" i="3"/>
  <c r="AS77" i="3"/>
  <c r="AQ78" i="3"/>
  <c r="AR78" i="3"/>
  <c r="AS78" i="3"/>
  <c r="AQ79" i="3"/>
  <c r="AR79" i="3"/>
  <c r="AS79" i="3"/>
  <c r="AQ80" i="3"/>
  <c r="AR80" i="3"/>
  <c r="AS80" i="3"/>
  <c r="AQ81" i="3"/>
  <c r="AR81" i="3"/>
  <c r="AS81" i="3"/>
  <c r="AQ82" i="3"/>
  <c r="AR82" i="3"/>
  <c r="AS82" i="3"/>
  <c r="AQ83" i="3"/>
  <c r="AR83" i="3"/>
  <c r="AS83" i="3"/>
  <c r="AQ84" i="3"/>
  <c r="AR84" i="3"/>
  <c r="AS84" i="3"/>
  <c r="AQ85" i="3"/>
  <c r="AR85" i="3"/>
  <c r="AS85" i="3"/>
  <c r="AQ86" i="3"/>
  <c r="AR86" i="3"/>
  <c r="AS86" i="3"/>
  <c r="AQ87" i="3"/>
  <c r="AR87" i="3"/>
  <c r="AS87" i="3"/>
  <c r="AQ88" i="3"/>
  <c r="AR88" i="3"/>
  <c r="AS88" i="3"/>
  <c r="AQ89" i="3"/>
  <c r="AR89" i="3"/>
  <c r="AS89" i="3"/>
  <c r="AQ90" i="3"/>
  <c r="AR90" i="3"/>
  <c r="AS90" i="3"/>
  <c r="AQ91" i="3"/>
  <c r="AR91" i="3"/>
  <c r="AS91" i="3"/>
  <c r="AQ92" i="3"/>
  <c r="AR92" i="3"/>
  <c r="AS92" i="3"/>
  <c r="AQ93" i="3"/>
  <c r="AR93" i="3"/>
  <c r="AS93" i="3"/>
  <c r="AQ94" i="3"/>
  <c r="AR94" i="3"/>
  <c r="AS94" i="3"/>
  <c r="AQ95" i="3"/>
  <c r="AR95" i="3"/>
  <c r="AS95" i="3"/>
  <c r="AQ96" i="3"/>
  <c r="AR96" i="3"/>
  <c r="AS96" i="3"/>
  <c r="AQ97" i="3"/>
  <c r="AR97" i="3"/>
  <c r="AS97" i="3"/>
  <c r="AQ98" i="3"/>
  <c r="AR98" i="3"/>
  <c r="AS98" i="3"/>
  <c r="AQ99" i="3"/>
  <c r="AR99" i="3"/>
  <c r="AS99" i="3"/>
  <c r="AQ100" i="3"/>
  <c r="AR100" i="3"/>
  <c r="AS100" i="3"/>
  <c r="AQ101" i="3"/>
  <c r="AR101" i="3"/>
  <c r="AS101" i="3"/>
  <c r="AQ102" i="3"/>
  <c r="AR102" i="3"/>
  <c r="AS102" i="3"/>
  <c r="AQ103" i="3"/>
  <c r="AR103" i="3"/>
  <c r="AS103" i="3"/>
  <c r="AQ104" i="3"/>
  <c r="AR104" i="3"/>
  <c r="AS104" i="3"/>
  <c r="AQ105" i="3"/>
  <c r="AR105" i="3"/>
  <c r="AS105" i="3"/>
  <c r="AQ106" i="3"/>
  <c r="AR106" i="3"/>
  <c r="AS106" i="3"/>
  <c r="AQ107" i="3"/>
  <c r="AR107" i="3"/>
  <c r="AS107" i="3"/>
  <c r="AQ108" i="3"/>
  <c r="AR108" i="3"/>
  <c r="AS108" i="3"/>
  <c r="AQ109" i="3"/>
  <c r="AR109" i="3"/>
  <c r="AS109" i="3"/>
  <c r="AQ110" i="3"/>
  <c r="AR110" i="3"/>
  <c r="AS110" i="3"/>
  <c r="AQ111" i="3"/>
  <c r="AR111" i="3"/>
  <c r="AS111" i="3"/>
  <c r="AQ112" i="3"/>
  <c r="AR112" i="3"/>
  <c r="AS112" i="3"/>
  <c r="AQ113" i="3"/>
  <c r="AR113" i="3"/>
  <c r="AS113" i="3"/>
  <c r="AQ114" i="3"/>
  <c r="AR114" i="3"/>
  <c r="AS114" i="3"/>
  <c r="AQ115" i="3"/>
  <c r="AR115" i="3"/>
  <c r="AS115" i="3"/>
  <c r="AQ116" i="3"/>
  <c r="AR116" i="3"/>
  <c r="AS116" i="3"/>
  <c r="AQ117" i="3"/>
  <c r="AR117" i="3"/>
  <c r="AS117" i="3"/>
  <c r="AQ118" i="3"/>
  <c r="AR118" i="3"/>
  <c r="AS118" i="3"/>
  <c r="AQ119" i="3"/>
  <c r="AR119" i="3"/>
  <c r="AS119" i="3"/>
  <c r="AQ120" i="3"/>
  <c r="AR120" i="3"/>
  <c r="AS120" i="3"/>
  <c r="AQ121" i="3"/>
  <c r="AR121" i="3"/>
  <c r="AS121" i="3"/>
  <c r="AQ122" i="3"/>
  <c r="AR122" i="3"/>
  <c r="AS122" i="3"/>
  <c r="AQ123" i="3"/>
  <c r="AR123" i="3"/>
  <c r="AS123" i="3"/>
  <c r="AQ124" i="3"/>
  <c r="AR124" i="3"/>
  <c r="AS124" i="3"/>
  <c r="AQ125" i="3"/>
  <c r="AR125" i="3"/>
  <c r="AS125" i="3"/>
  <c r="AQ126" i="3"/>
  <c r="AR126" i="3"/>
  <c r="AS126" i="3"/>
  <c r="AQ127" i="3"/>
  <c r="AR127" i="3"/>
  <c r="AS127" i="3"/>
  <c r="AQ128" i="3"/>
  <c r="AR128" i="3"/>
  <c r="AS128" i="3"/>
  <c r="AQ129" i="3"/>
  <c r="AR129" i="3"/>
  <c r="AS129" i="3"/>
  <c r="AQ130" i="3"/>
  <c r="AR130" i="3"/>
  <c r="AS130" i="3"/>
  <c r="AQ131" i="3"/>
  <c r="AR131" i="3"/>
  <c r="AS131" i="3"/>
  <c r="AQ132" i="3"/>
  <c r="AR132" i="3"/>
  <c r="AS132" i="3"/>
  <c r="AQ133" i="3"/>
  <c r="AR133" i="3"/>
  <c r="AS133" i="3"/>
  <c r="AQ134" i="3"/>
  <c r="AR134" i="3"/>
  <c r="AS134" i="3"/>
  <c r="AQ135" i="3"/>
  <c r="AR135" i="3"/>
  <c r="AS135" i="3"/>
  <c r="AQ136" i="3"/>
  <c r="AR136" i="3"/>
  <c r="AS136" i="3"/>
  <c r="AQ137" i="3"/>
  <c r="AR137" i="3"/>
  <c r="AS137" i="3"/>
  <c r="AQ138" i="3"/>
  <c r="AR138" i="3"/>
  <c r="AS138" i="3"/>
  <c r="AQ139" i="3"/>
  <c r="AR139" i="3"/>
  <c r="AS139" i="3"/>
  <c r="AQ140" i="3"/>
  <c r="AR140" i="3"/>
  <c r="AS140" i="3"/>
  <c r="AQ141" i="3"/>
  <c r="AR141" i="3"/>
  <c r="AS141" i="3"/>
  <c r="AQ142" i="3"/>
  <c r="AR142" i="3"/>
  <c r="AS142" i="3"/>
  <c r="AQ143" i="3"/>
  <c r="AR143" i="3"/>
  <c r="AS143" i="3"/>
  <c r="AQ144" i="3"/>
  <c r="AR144" i="3"/>
  <c r="AS144" i="3"/>
  <c r="AQ145" i="3"/>
  <c r="AR145" i="3"/>
  <c r="AS145" i="3"/>
  <c r="AQ146" i="3"/>
  <c r="AR146" i="3"/>
  <c r="AS146" i="3"/>
  <c r="AQ147" i="3"/>
  <c r="AR147" i="3"/>
  <c r="AS147" i="3"/>
  <c r="AQ148" i="3"/>
  <c r="AR148" i="3"/>
  <c r="AS148" i="3"/>
  <c r="AQ149" i="3"/>
  <c r="AR149" i="3"/>
  <c r="AS149" i="3"/>
  <c r="AQ150" i="3"/>
  <c r="AR150" i="3"/>
  <c r="AS150" i="3"/>
  <c r="AQ151" i="3"/>
  <c r="AR151" i="3"/>
  <c r="AS151" i="3"/>
  <c r="AQ152" i="3"/>
  <c r="AR152" i="3"/>
  <c r="AS152" i="3"/>
  <c r="AQ153" i="3"/>
  <c r="AR153" i="3"/>
  <c r="AS153" i="3"/>
  <c r="AQ154" i="3"/>
  <c r="AR154" i="3"/>
  <c r="AS154" i="3"/>
  <c r="AQ155" i="3"/>
  <c r="AR155" i="3"/>
  <c r="AS155" i="3"/>
  <c r="AQ156" i="3"/>
  <c r="AR156" i="3"/>
  <c r="AS156" i="3"/>
  <c r="AQ157" i="3"/>
  <c r="AR157" i="3"/>
  <c r="AS157" i="3"/>
  <c r="AQ158" i="3"/>
  <c r="AR158" i="3"/>
  <c r="AS158" i="3"/>
  <c r="AQ159" i="3"/>
  <c r="AR159" i="3"/>
  <c r="AS159" i="3"/>
  <c r="AQ160" i="3"/>
  <c r="AR160" i="3"/>
  <c r="AS160" i="3"/>
  <c r="AQ161" i="3"/>
  <c r="AR161" i="3"/>
  <c r="AS161" i="3"/>
  <c r="AQ162" i="3"/>
  <c r="AR162" i="3"/>
  <c r="AS162" i="3"/>
  <c r="AQ163" i="3"/>
  <c r="AR163" i="3"/>
  <c r="AS163" i="3"/>
  <c r="AQ164" i="3"/>
  <c r="AR164" i="3"/>
  <c r="AS164" i="3"/>
  <c r="AQ165" i="3"/>
  <c r="AR165" i="3"/>
  <c r="AS165" i="3"/>
  <c r="AQ166" i="3"/>
  <c r="AR166" i="3"/>
  <c r="AS166" i="3"/>
  <c r="AQ167" i="3"/>
  <c r="AR167" i="3"/>
  <c r="AS167" i="3"/>
  <c r="AQ168" i="3"/>
  <c r="AR168" i="3"/>
  <c r="AS168" i="3"/>
  <c r="AQ169" i="3"/>
  <c r="AR169" i="3"/>
  <c r="AS169" i="3"/>
  <c r="AQ170" i="3"/>
  <c r="AR170" i="3"/>
  <c r="AS170" i="3"/>
  <c r="AQ171" i="3"/>
  <c r="AR171" i="3"/>
  <c r="AS171" i="3"/>
  <c r="AQ172" i="3"/>
  <c r="AR172" i="3"/>
  <c r="AS172" i="3"/>
  <c r="AQ173" i="3"/>
  <c r="AR173" i="3"/>
  <c r="AS173" i="3"/>
  <c r="AQ174" i="3"/>
  <c r="AR174" i="3"/>
  <c r="AS174" i="3"/>
  <c r="AQ175" i="3"/>
  <c r="AR175" i="3"/>
  <c r="AS175" i="3"/>
  <c r="AQ176" i="3"/>
  <c r="AR176" i="3"/>
  <c r="AS176" i="3"/>
  <c r="AQ177" i="3"/>
  <c r="AR177" i="3"/>
  <c r="AS177" i="3"/>
  <c r="AQ178" i="3"/>
  <c r="AR178" i="3"/>
  <c r="AS178" i="3"/>
  <c r="AQ179" i="3"/>
  <c r="AR179" i="3"/>
  <c r="AS179" i="3"/>
  <c r="AQ180" i="3"/>
  <c r="AR180" i="3"/>
  <c r="AS180" i="3"/>
  <c r="AQ181" i="3"/>
  <c r="AR181" i="3"/>
  <c r="AS181" i="3"/>
  <c r="AQ182" i="3"/>
  <c r="AR182" i="3"/>
  <c r="AS182" i="3"/>
  <c r="AQ183" i="3"/>
  <c r="AR183" i="3"/>
  <c r="AS183" i="3"/>
  <c r="AQ184" i="3"/>
  <c r="AR184" i="3"/>
  <c r="AS184" i="3"/>
  <c r="AQ185" i="3"/>
  <c r="AR185" i="3"/>
  <c r="AS185" i="3"/>
  <c r="AQ186" i="3"/>
  <c r="AR186" i="3"/>
  <c r="AS186" i="3"/>
  <c r="AQ187" i="3"/>
  <c r="AR187" i="3"/>
  <c r="AS187" i="3"/>
  <c r="AQ188" i="3"/>
  <c r="AR188" i="3"/>
  <c r="AS188" i="3"/>
  <c r="AQ189" i="3"/>
  <c r="AR189" i="3"/>
  <c r="AS189" i="3"/>
  <c r="AQ190" i="3"/>
  <c r="AR190" i="3"/>
  <c r="AS190" i="3"/>
  <c r="AQ191" i="3"/>
  <c r="AR191" i="3"/>
  <c r="AS191" i="3"/>
  <c r="AQ192" i="3"/>
  <c r="AR192" i="3"/>
  <c r="AS192" i="3"/>
  <c r="AQ193" i="3"/>
  <c r="AR193" i="3"/>
  <c r="AS193" i="3"/>
  <c r="AQ194" i="3"/>
  <c r="AR194" i="3"/>
  <c r="AS194" i="3"/>
  <c r="AQ195" i="3"/>
  <c r="AR195" i="3"/>
  <c r="AS195" i="3"/>
  <c r="AQ196" i="3"/>
  <c r="AR196" i="3"/>
  <c r="AS196" i="3"/>
  <c r="AQ197" i="3"/>
  <c r="AR197" i="3"/>
  <c r="AS197" i="3"/>
  <c r="AQ198" i="3"/>
  <c r="AR198" i="3"/>
  <c r="AS198" i="3"/>
  <c r="AQ199" i="3"/>
  <c r="AR199" i="3"/>
  <c r="AS199" i="3"/>
  <c r="AQ200" i="3"/>
  <c r="AR200" i="3"/>
  <c r="AS200" i="3"/>
  <c r="AQ201" i="3"/>
  <c r="AR201" i="3"/>
  <c r="AS201" i="3"/>
  <c r="AQ202" i="3"/>
  <c r="AR202" i="3"/>
  <c r="AS202" i="3"/>
  <c r="AQ203" i="3"/>
  <c r="AR203" i="3"/>
  <c r="AS203" i="3"/>
  <c r="AQ204" i="3"/>
  <c r="AR204" i="3"/>
  <c r="AS204" i="3"/>
  <c r="AQ205" i="3"/>
  <c r="AR205" i="3"/>
  <c r="AS205" i="3"/>
  <c r="AQ206" i="3"/>
  <c r="AR206" i="3"/>
  <c r="AS206" i="3"/>
  <c r="AQ207" i="3"/>
  <c r="AR207" i="3"/>
  <c r="AS207" i="3"/>
  <c r="AQ208" i="3"/>
  <c r="AR208" i="3"/>
  <c r="AS208" i="3"/>
  <c r="AQ209" i="3"/>
  <c r="AR209" i="3"/>
  <c r="AS209" i="3"/>
  <c r="AQ210" i="3"/>
  <c r="AR210" i="3"/>
  <c r="AS210" i="3"/>
  <c r="AQ211" i="3"/>
  <c r="AR211" i="3"/>
  <c r="AS211" i="3"/>
  <c r="AQ212" i="3"/>
  <c r="AR212" i="3"/>
  <c r="AS212" i="3"/>
  <c r="AQ213" i="3"/>
  <c r="AR213" i="3"/>
  <c r="AS213" i="3"/>
  <c r="AQ214" i="3"/>
  <c r="AR214" i="3"/>
  <c r="AS214" i="3"/>
  <c r="AQ215" i="3"/>
  <c r="AR215" i="3"/>
  <c r="AS215" i="3"/>
  <c r="AQ216" i="3"/>
  <c r="AR216" i="3"/>
  <c r="AS216" i="3"/>
  <c r="AQ217" i="3"/>
  <c r="AR217" i="3"/>
  <c r="AS217" i="3"/>
  <c r="AQ218" i="3"/>
  <c r="AR218" i="3"/>
  <c r="AS218" i="3"/>
  <c r="AQ219" i="3"/>
  <c r="AR219" i="3"/>
  <c r="AS219" i="3"/>
  <c r="AQ220" i="3"/>
  <c r="AR220" i="3"/>
  <c r="AS220" i="3"/>
  <c r="AQ221" i="3"/>
  <c r="AR221" i="3"/>
  <c r="AS221" i="3"/>
  <c r="AQ222" i="3"/>
  <c r="AR222" i="3"/>
  <c r="AS222" i="3"/>
  <c r="AQ223" i="3"/>
  <c r="AR223" i="3"/>
  <c r="AS223" i="3"/>
  <c r="AQ224" i="3"/>
  <c r="AR224" i="3"/>
  <c r="AS224" i="3"/>
  <c r="AQ225" i="3"/>
  <c r="AR225" i="3"/>
  <c r="AS225" i="3"/>
  <c r="AQ226" i="3"/>
  <c r="AR226" i="3"/>
  <c r="AS226" i="3"/>
  <c r="AQ227" i="3"/>
  <c r="AR227" i="3"/>
  <c r="AS227" i="3"/>
  <c r="AQ228" i="3"/>
  <c r="AR228" i="3"/>
  <c r="AS228" i="3"/>
  <c r="AQ229" i="3"/>
  <c r="AR229" i="3"/>
  <c r="AS229" i="3"/>
  <c r="AQ230" i="3"/>
  <c r="AR230" i="3"/>
  <c r="AS230" i="3"/>
  <c r="AQ231" i="3"/>
  <c r="AR231" i="3"/>
  <c r="AS231" i="3"/>
  <c r="AQ232" i="3"/>
  <c r="AR232" i="3"/>
  <c r="AS232" i="3"/>
  <c r="AQ233" i="3"/>
  <c r="AR233" i="3"/>
  <c r="AS233" i="3"/>
  <c r="AT233" i="3"/>
  <c r="AU233" i="3"/>
  <c r="AS17" i="3"/>
  <c r="AR17" i="3"/>
  <c r="AQ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H71" i="3"/>
  <c r="AH72" i="3"/>
  <c r="AH73" i="3"/>
  <c r="AH74" i="3"/>
  <c r="AH75" i="3"/>
  <c r="AH76" i="3"/>
  <c r="AH77" i="3"/>
  <c r="AH78" i="3"/>
  <c r="AH79" i="3"/>
  <c r="AH80" i="3"/>
  <c r="AH81" i="3"/>
  <c r="AH82" i="3"/>
  <c r="AH83" i="3"/>
  <c r="AH8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H105" i="3"/>
  <c r="AH106" i="3"/>
  <c r="AH107" i="3"/>
  <c r="AH108" i="3"/>
  <c r="AH109" i="3"/>
  <c r="AH110" i="3"/>
  <c r="AH111" i="3"/>
  <c r="AH112" i="3"/>
  <c r="AH113" i="3"/>
  <c r="AH114" i="3"/>
  <c r="AH115" i="3"/>
  <c r="AH116" i="3"/>
  <c r="AH117" i="3"/>
  <c r="AH118" i="3"/>
  <c r="AH119" i="3"/>
  <c r="AH120" i="3"/>
  <c r="AH121" i="3"/>
  <c r="AH122" i="3"/>
  <c r="AH123" i="3"/>
  <c r="AH124" i="3"/>
  <c r="AH125" i="3"/>
  <c r="AH126" i="3"/>
  <c r="AH127" i="3"/>
  <c r="AH128" i="3"/>
  <c r="AH129" i="3"/>
  <c r="AH130" i="3"/>
  <c r="AH131" i="3"/>
  <c r="AH132" i="3"/>
  <c r="AH133" i="3"/>
  <c r="AH134" i="3"/>
  <c r="AH135" i="3"/>
  <c r="AH136" i="3"/>
  <c r="AH137" i="3"/>
  <c r="AH138" i="3"/>
  <c r="AH139" i="3"/>
  <c r="AH140" i="3"/>
  <c r="AH141" i="3"/>
  <c r="AH142" i="3"/>
  <c r="AH143" i="3"/>
  <c r="AH144" i="3"/>
  <c r="AH145" i="3"/>
  <c r="AH146" i="3"/>
  <c r="AH147" i="3"/>
  <c r="AH148" i="3"/>
  <c r="AH149" i="3"/>
  <c r="AH150" i="3"/>
  <c r="AH151" i="3"/>
  <c r="AH152" i="3"/>
  <c r="AH153" i="3"/>
  <c r="AH154" i="3"/>
  <c r="AH155" i="3"/>
  <c r="AH156" i="3"/>
  <c r="AH157" i="3"/>
  <c r="AH158" i="3"/>
  <c r="AH159" i="3"/>
  <c r="AH160" i="3"/>
  <c r="AH161" i="3"/>
  <c r="AH162" i="3"/>
  <c r="AH163" i="3"/>
  <c r="AH164" i="3"/>
  <c r="AH165" i="3"/>
  <c r="AH166" i="3"/>
  <c r="AH167" i="3"/>
  <c r="AH168" i="3"/>
  <c r="AH169" i="3"/>
  <c r="AH170" i="3"/>
  <c r="AH171" i="3"/>
  <c r="AH172" i="3"/>
  <c r="AH173" i="3"/>
  <c r="AH174" i="3"/>
  <c r="AH175" i="3"/>
  <c r="AH176" i="3"/>
  <c r="AH177" i="3"/>
  <c r="AH178" i="3"/>
  <c r="AH179" i="3"/>
  <c r="AH180" i="3"/>
  <c r="AH181" i="3"/>
  <c r="AH182" i="3"/>
  <c r="AH183" i="3"/>
  <c r="AH184" i="3"/>
  <c r="AH185" i="3"/>
  <c r="AH186" i="3"/>
  <c r="AH187" i="3"/>
  <c r="AH188" i="3"/>
  <c r="AH189" i="3"/>
  <c r="AH190" i="3"/>
  <c r="AH191" i="3"/>
  <c r="AH192" i="3"/>
  <c r="AH193" i="3"/>
  <c r="AH194" i="3"/>
  <c r="AH195" i="3"/>
  <c r="AH196" i="3"/>
  <c r="AH197" i="3"/>
  <c r="AH198" i="3"/>
  <c r="AH199" i="3"/>
  <c r="AH200" i="3"/>
  <c r="AH201" i="3"/>
  <c r="AH202" i="3"/>
  <c r="AH203" i="3"/>
  <c r="AH204" i="3"/>
  <c r="AH205" i="3"/>
  <c r="AH206" i="3"/>
  <c r="AH207" i="3"/>
  <c r="AH208" i="3"/>
  <c r="AH209" i="3"/>
  <c r="AH210" i="3"/>
  <c r="AH211" i="3"/>
  <c r="AH212" i="3"/>
  <c r="AH213" i="3"/>
  <c r="AH214" i="3"/>
  <c r="AH215" i="3"/>
  <c r="AH216" i="3"/>
  <c r="AH217" i="3"/>
  <c r="AH218" i="3"/>
  <c r="AH219" i="3"/>
  <c r="AH220" i="3"/>
  <c r="AH221" i="3"/>
  <c r="AH222" i="3"/>
  <c r="AH223" i="3"/>
  <c r="AH224" i="3"/>
  <c r="AH225" i="3"/>
  <c r="AH226" i="3"/>
  <c r="AH227" i="3"/>
  <c r="AH228" i="3"/>
  <c r="AH229" i="3"/>
  <c r="AH230" i="3"/>
  <c r="AH231" i="3"/>
  <c r="AH232" i="3"/>
  <c r="AH233" i="3"/>
  <c r="AJ233" i="3"/>
  <c r="AK233" i="3"/>
  <c r="AH17" i="3"/>
  <c r="Y18" i="3"/>
  <c r="Z18" i="3"/>
  <c r="AA18" i="3"/>
  <c r="Y19" i="3"/>
  <c r="Z19" i="3"/>
  <c r="AA19" i="3"/>
  <c r="Y20" i="3"/>
  <c r="Z20" i="3"/>
  <c r="AA20" i="3"/>
  <c r="Y21" i="3"/>
  <c r="Z21" i="3"/>
  <c r="AA21" i="3"/>
  <c r="Y22" i="3"/>
  <c r="Z22" i="3"/>
  <c r="AA22" i="3"/>
  <c r="Y23" i="3"/>
  <c r="Z23" i="3"/>
  <c r="AA23" i="3"/>
  <c r="Y24" i="3"/>
  <c r="Z24" i="3"/>
  <c r="AA24" i="3"/>
  <c r="Y25" i="3"/>
  <c r="Z25" i="3"/>
  <c r="AA25" i="3"/>
  <c r="Y26" i="3"/>
  <c r="Z26" i="3"/>
  <c r="AA26" i="3"/>
  <c r="Y27" i="3"/>
  <c r="Z27" i="3"/>
  <c r="AA27" i="3"/>
  <c r="Y28" i="3"/>
  <c r="Z28" i="3"/>
  <c r="AA28" i="3"/>
  <c r="Y29" i="3"/>
  <c r="Z29" i="3"/>
  <c r="AA29" i="3"/>
  <c r="Y30" i="3"/>
  <c r="Z30" i="3"/>
  <c r="AA30" i="3"/>
  <c r="Y31" i="3"/>
  <c r="Z31" i="3"/>
  <c r="AA31" i="3"/>
  <c r="Y32" i="3"/>
  <c r="Z32" i="3"/>
  <c r="AA32" i="3"/>
  <c r="Y33" i="3"/>
  <c r="Z33" i="3"/>
  <c r="AA33" i="3"/>
  <c r="Y34" i="3"/>
  <c r="Z34" i="3"/>
  <c r="AA34" i="3"/>
  <c r="Y35" i="3"/>
  <c r="Z35" i="3"/>
  <c r="AA35" i="3"/>
  <c r="Y36" i="3"/>
  <c r="Z36" i="3"/>
  <c r="AA36" i="3"/>
  <c r="Y37" i="3"/>
  <c r="Z37" i="3"/>
  <c r="AA37" i="3"/>
  <c r="Y38" i="3"/>
  <c r="Z38" i="3"/>
  <c r="AA38" i="3"/>
  <c r="Y39" i="3"/>
  <c r="Z39" i="3"/>
  <c r="AA39" i="3"/>
  <c r="Y40" i="3"/>
  <c r="Z40" i="3"/>
  <c r="AA40" i="3"/>
  <c r="Y41" i="3"/>
  <c r="Z41" i="3"/>
  <c r="AA41" i="3"/>
  <c r="Y42" i="3"/>
  <c r="Z42" i="3"/>
  <c r="AA42" i="3"/>
  <c r="Y43" i="3"/>
  <c r="Z43" i="3"/>
  <c r="AA43" i="3"/>
  <c r="Y44" i="3"/>
  <c r="Z44" i="3"/>
  <c r="AA44" i="3"/>
  <c r="Y45" i="3"/>
  <c r="Z45" i="3"/>
  <c r="AA45" i="3"/>
  <c r="Y46" i="3"/>
  <c r="Z46" i="3"/>
  <c r="AA46" i="3"/>
  <c r="Y47" i="3"/>
  <c r="Z47" i="3"/>
  <c r="AA47" i="3"/>
  <c r="Y48" i="3"/>
  <c r="Z48" i="3"/>
  <c r="AA48" i="3"/>
  <c r="Y49" i="3"/>
  <c r="Z49" i="3"/>
  <c r="AA49" i="3"/>
  <c r="Y50" i="3"/>
  <c r="Z50" i="3"/>
  <c r="AA50" i="3"/>
  <c r="Y51" i="3"/>
  <c r="Z51" i="3"/>
  <c r="AA51" i="3"/>
  <c r="Y52" i="3"/>
  <c r="Z52" i="3"/>
  <c r="AA52" i="3"/>
  <c r="Y53" i="3"/>
  <c r="Z53" i="3"/>
  <c r="AA53" i="3"/>
  <c r="Y54" i="3"/>
  <c r="Z54" i="3"/>
  <c r="AA54" i="3"/>
  <c r="Y55" i="3"/>
  <c r="Z55" i="3"/>
  <c r="AA55" i="3"/>
  <c r="Y56" i="3"/>
  <c r="Z56" i="3"/>
  <c r="AA56" i="3"/>
  <c r="Y57" i="3"/>
  <c r="Z57" i="3"/>
  <c r="AA57" i="3"/>
  <c r="Y58" i="3"/>
  <c r="Z58" i="3"/>
  <c r="AA58" i="3"/>
  <c r="Y59" i="3"/>
  <c r="Z59" i="3"/>
  <c r="AA59" i="3"/>
  <c r="Y60" i="3"/>
  <c r="Z60" i="3"/>
  <c r="AA60" i="3"/>
  <c r="Y61" i="3"/>
  <c r="Z61" i="3"/>
  <c r="AA61" i="3"/>
  <c r="Y62" i="3"/>
  <c r="Z62" i="3"/>
  <c r="AA62" i="3"/>
  <c r="Y63" i="3"/>
  <c r="Z63" i="3"/>
  <c r="AA63" i="3"/>
  <c r="Y64" i="3"/>
  <c r="Z64" i="3"/>
  <c r="AA64" i="3"/>
  <c r="Y65" i="3"/>
  <c r="Z65" i="3"/>
  <c r="AA65" i="3"/>
  <c r="Y66" i="3"/>
  <c r="Z66" i="3"/>
  <c r="AA66" i="3"/>
  <c r="Y67" i="3"/>
  <c r="Z67" i="3"/>
  <c r="AA67" i="3"/>
  <c r="Y68" i="3"/>
  <c r="Z68" i="3"/>
  <c r="AA68" i="3"/>
  <c r="Y69" i="3"/>
  <c r="Z69" i="3"/>
  <c r="AA69" i="3"/>
  <c r="Y70" i="3"/>
  <c r="Z70" i="3"/>
  <c r="AA70" i="3"/>
  <c r="Y71" i="3"/>
  <c r="Z71" i="3"/>
  <c r="AA71" i="3"/>
  <c r="Y72" i="3"/>
  <c r="Z72" i="3"/>
  <c r="AA72" i="3"/>
  <c r="Y73" i="3"/>
  <c r="Z73" i="3"/>
  <c r="AA73" i="3"/>
  <c r="Y74" i="3"/>
  <c r="Z74" i="3"/>
  <c r="AA74" i="3"/>
  <c r="Y75" i="3"/>
  <c r="Z75" i="3"/>
  <c r="AA75" i="3"/>
  <c r="Y76" i="3"/>
  <c r="Z76" i="3"/>
  <c r="AA76" i="3"/>
  <c r="Y77" i="3"/>
  <c r="Z77" i="3"/>
  <c r="AA77" i="3"/>
  <c r="Y78" i="3"/>
  <c r="Z78" i="3"/>
  <c r="AA78" i="3"/>
  <c r="Y79" i="3"/>
  <c r="Z79" i="3"/>
  <c r="AA79" i="3"/>
  <c r="Y80" i="3"/>
  <c r="Z80" i="3"/>
  <c r="AA80" i="3"/>
  <c r="Y81" i="3"/>
  <c r="Z81" i="3"/>
  <c r="AA81" i="3"/>
  <c r="Y82" i="3"/>
  <c r="Z82" i="3"/>
  <c r="AA82" i="3"/>
  <c r="Y83" i="3"/>
  <c r="Z83" i="3"/>
  <c r="AA83" i="3"/>
  <c r="Y84" i="3"/>
  <c r="Z84" i="3"/>
  <c r="AA84" i="3"/>
  <c r="Y85" i="3"/>
  <c r="Z85" i="3"/>
  <c r="AA85" i="3"/>
  <c r="Y86" i="3"/>
  <c r="Z86" i="3"/>
  <c r="AA86" i="3"/>
  <c r="Y87" i="3"/>
  <c r="Z87" i="3"/>
  <c r="AA87" i="3"/>
  <c r="Y88" i="3"/>
  <c r="Z88" i="3"/>
  <c r="AA88" i="3"/>
  <c r="Y89" i="3"/>
  <c r="Z89" i="3"/>
  <c r="AA89" i="3"/>
  <c r="Y90" i="3"/>
  <c r="Z90" i="3"/>
  <c r="AA90" i="3"/>
  <c r="Y91" i="3"/>
  <c r="Z91" i="3"/>
  <c r="AA91" i="3"/>
  <c r="Y92" i="3"/>
  <c r="Z92" i="3"/>
  <c r="AA92" i="3"/>
  <c r="Y93" i="3"/>
  <c r="Z93" i="3"/>
  <c r="AA93" i="3"/>
  <c r="Y94" i="3"/>
  <c r="Z94" i="3"/>
  <c r="AA94" i="3"/>
  <c r="Y95" i="3"/>
  <c r="Z95" i="3"/>
  <c r="AA95" i="3"/>
  <c r="Y96" i="3"/>
  <c r="Z96" i="3"/>
  <c r="AA96" i="3"/>
  <c r="Y97" i="3"/>
  <c r="Z97" i="3"/>
  <c r="AA97" i="3"/>
  <c r="Y98" i="3"/>
  <c r="Z98" i="3"/>
  <c r="AA98" i="3"/>
  <c r="Y99" i="3"/>
  <c r="Z99" i="3"/>
  <c r="AA99" i="3"/>
  <c r="Y100" i="3"/>
  <c r="Z100" i="3"/>
  <c r="AA100" i="3"/>
  <c r="Y101" i="3"/>
  <c r="Z101" i="3"/>
  <c r="AA101" i="3"/>
  <c r="Y102" i="3"/>
  <c r="Z102" i="3"/>
  <c r="AA102" i="3"/>
  <c r="Y103" i="3"/>
  <c r="Z103" i="3"/>
  <c r="AA103" i="3"/>
  <c r="Y104" i="3"/>
  <c r="Z104" i="3"/>
  <c r="AA104" i="3"/>
  <c r="Y105" i="3"/>
  <c r="Z105" i="3"/>
  <c r="AA105" i="3"/>
  <c r="Y106" i="3"/>
  <c r="Z106" i="3"/>
  <c r="AA106" i="3"/>
  <c r="Y107" i="3"/>
  <c r="Z107" i="3"/>
  <c r="AA107" i="3"/>
  <c r="Y108" i="3"/>
  <c r="Z108" i="3"/>
  <c r="AA108" i="3"/>
  <c r="Y109" i="3"/>
  <c r="Z109" i="3"/>
  <c r="AA109" i="3"/>
  <c r="Y110" i="3"/>
  <c r="Z110" i="3"/>
  <c r="AA110" i="3"/>
  <c r="Y111" i="3"/>
  <c r="Z111" i="3"/>
  <c r="AA111" i="3"/>
  <c r="Y112" i="3"/>
  <c r="Z112" i="3"/>
  <c r="AA112" i="3"/>
  <c r="Y113" i="3"/>
  <c r="Z113" i="3"/>
  <c r="AA113" i="3"/>
  <c r="Y114" i="3"/>
  <c r="Z114" i="3"/>
  <c r="AA114" i="3"/>
  <c r="Y115" i="3"/>
  <c r="Z115" i="3"/>
  <c r="AA115" i="3"/>
  <c r="Y116" i="3"/>
  <c r="Z116" i="3"/>
  <c r="AA116" i="3"/>
  <c r="Y117" i="3"/>
  <c r="Z117" i="3"/>
  <c r="AA117" i="3"/>
  <c r="Y118" i="3"/>
  <c r="Z118" i="3"/>
  <c r="AA118" i="3"/>
  <c r="Y119" i="3"/>
  <c r="Z119" i="3"/>
  <c r="AA119" i="3"/>
  <c r="Y120" i="3"/>
  <c r="Z120" i="3"/>
  <c r="AA120" i="3"/>
  <c r="Y121" i="3"/>
  <c r="Z121" i="3"/>
  <c r="AA121" i="3"/>
  <c r="Y122" i="3"/>
  <c r="Z122" i="3"/>
  <c r="AA122" i="3"/>
  <c r="Y123" i="3"/>
  <c r="Z123" i="3"/>
  <c r="AA123" i="3"/>
  <c r="Y124" i="3"/>
  <c r="Z124" i="3"/>
  <c r="AA124" i="3"/>
  <c r="Y125" i="3"/>
  <c r="Z125" i="3"/>
  <c r="AA125" i="3"/>
  <c r="Y126" i="3"/>
  <c r="Z126" i="3"/>
  <c r="AA126" i="3"/>
  <c r="Y127" i="3"/>
  <c r="Z127" i="3"/>
  <c r="AA127" i="3"/>
  <c r="Y128" i="3"/>
  <c r="Z128" i="3"/>
  <c r="AA128" i="3"/>
  <c r="Y129" i="3"/>
  <c r="Z129" i="3"/>
  <c r="AA129" i="3"/>
  <c r="Y130" i="3"/>
  <c r="Z130" i="3"/>
  <c r="AA130" i="3"/>
  <c r="Y131" i="3"/>
  <c r="Z131" i="3"/>
  <c r="AA131" i="3"/>
  <c r="Y132" i="3"/>
  <c r="Z132" i="3"/>
  <c r="AA132" i="3"/>
  <c r="Y133" i="3"/>
  <c r="Z133" i="3"/>
  <c r="AA133" i="3"/>
  <c r="Y134" i="3"/>
  <c r="Z134" i="3"/>
  <c r="AA134" i="3"/>
  <c r="Y135" i="3"/>
  <c r="Z135" i="3"/>
  <c r="AA135" i="3"/>
  <c r="Y136" i="3"/>
  <c r="Z136" i="3"/>
  <c r="AA136" i="3"/>
  <c r="Y137" i="3"/>
  <c r="Z137" i="3"/>
  <c r="AA137" i="3"/>
  <c r="Y138" i="3"/>
  <c r="Z138" i="3"/>
  <c r="AA138" i="3"/>
  <c r="Y139" i="3"/>
  <c r="Z139" i="3"/>
  <c r="AA139" i="3"/>
  <c r="Y140" i="3"/>
  <c r="Z140" i="3"/>
  <c r="AA140" i="3"/>
  <c r="Y141" i="3"/>
  <c r="Z141" i="3"/>
  <c r="AA141" i="3"/>
  <c r="Y142" i="3"/>
  <c r="Z142" i="3"/>
  <c r="AA142" i="3"/>
  <c r="Y143" i="3"/>
  <c r="Z143" i="3"/>
  <c r="AA143" i="3"/>
  <c r="Y144" i="3"/>
  <c r="Z144" i="3"/>
  <c r="AA144" i="3"/>
  <c r="Y145" i="3"/>
  <c r="Z145" i="3"/>
  <c r="AA145" i="3"/>
  <c r="Y146" i="3"/>
  <c r="Z146" i="3"/>
  <c r="AA146" i="3"/>
  <c r="Y147" i="3"/>
  <c r="Z147" i="3"/>
  <c r="AA147" i="3"/>
  <c r="Y148" i="3"/>
  <c r="Z148" i="3"/>
  <c r="AA148" i="3"/>
  <c r="Y149" i="3"/>
  <c r="Z149" i="3"/>
  <c r="AA149" i="3"/>
  <c r="Y150" i="3"/>
  <c r="Z150" i="3"/>
  <c r="AA150" i="3"/>
  <c r="Y151" i="3"/>
  <c r="Z151" i="3"/>
  <c r="AA151" i="3"/>
  <c r="Y152" i="3"/>
  <c r="Z152" i="3"/>
  <c r="AA152" i="3"/>
  <c r="Y153" i="3"/>
  <c r="Z153" i="3"/>
  <c r="AA153" i="3"/>
  <c r="Y154" i="3"/>
  <c r="Z154" i="3"/>
  <c r="AA154" i="3"/>
  <c r="Y155" i="3"/>
  <c r="Z155" i="3"/>
  <c r="AA155" i="3"/>
  <c r="Y156" i="3"/>
  <c r="Z156" i="3"/>
  <c r="AA156" i="3"/>
  <c r="Y157" i="3"/>
  <c r="Z157" i="3"/>
  <c r="AA157" i="3"/>
  <c r="Y158" i="3"/>
  <c r="Z158" i="3"/>
  <c r="AA158" i="3"/>
  <c r="Y159" i="3"/>
  <c r="Z159" i="3"/>
  <c r="AA159" i="3"/>
  <c r="Y160" i="3"/>
  <c r="Z160" i="3"/>
  <c r="AA160" i="3"/>
  <c r="Y161" i="3"/>
  <c r="Z161" i="3"/>
  <c r="AA161" i="3"/>
  <c r="Y162" i="3"/>
  <c r="Z162" i="3"/>
  <c r="AA162" i="3"/>
  <c r="Y163" i="3"/>
  <c r="Z163" i="3"/>
  <c r="AA163" i="3"/>
  <c r="Y164" i="3"/>
  <c r="Z164" i="3"/>
  <c r="AA164" i="3"/>
  <c r="Y165" i="3"/>
  <c r="Z165" i="3"/>
  <c r="AA165" i="3"/>
  <c r="Y166" i="3"/>
  <c r="Z166" i="3"/>
  <c r="AA166" i="3"/>
  <c r="Y167" i="3"/>
  <c r="Z167" i="3"/>
  <c r="AA167" i="3"/>
  <c r="Y168" i="3"/>
  <c r="Z168" i="3"/>
  <c r="AA168" i="3"/>
  <c r="Y169" i="3"/>
  <c r="Z169" i="3"/>
  <c r="AA169" i="3"/>
  <c r="Y170" i="3"/>
  <c r="Z170" i="3"/>
  <c r="AA170" i="3"/>
  <c r="Y171" i="3"/>
  <c r="Z171" i="3"/>
  <c r="AA171" i="3"/>
  <c r="Y172" i="3"/>
  <c r="Z172" i="3"/>
  <c r="AA172" i="3"/>
  <c r="Y173" i="3"/>
  <c r="Z173" i="3"/>
  <c r="AA173" i="3"/>
  <c r="Y174" i="3"/>
  <c r="Z174" i="3"/>
  <c r="AA174" i="3"/>
  <c r="Y175" i="3"/>
  <c r="Z175" i="3"/>
  <c r="AA175" i="3"/>
  <c r="Y176" i="3"/>
  <c r="Z176" i="3"/>
  <c r="AA176" i="3"/>
  <c r="Y177" i="3"/>
  <c r="Z177" i="3"/>
  <c r="AA177" i="3"/>
  <c r="Y178" i="3"/>
  <c r="Z178" i="3"/>
  <c r="AA178" i="3"/>
  <c r="Y179" i="3"/>
  <c r="Z179" i="3"/>
  <c r="AA179" i="3"/>
  <c r="Y180" i="3"/>
  <c r="Z180" i="3"/>
  <c r="AA180" i="3"/>
  <c r="Y181" i="3"/>
  <c r="Z181" i="3"/>
  <c r="AA181" i="3"/>
  <c r="Y182" i="3"/>
  <c r="Z182" i="3"/>
  <c r="AA182" i="3"/>
  <c r="Y183" i="3"/>
  <c r="Z183" i="3"/>
  <c r="AA183" i="3"/>
  <c r="Y184" i="3"/>
  <c r="Z184" i="3"/>
  <c r="AA184" i="3"/>
  <c r="Y185" i="3"/>
  <c r="Z185" i="3"/>
  <c r="AA185" i="3"/>
  <c r="Y186" i="3"/>
  <c r="Z186" i="3"/>
  <c r="AA186" i="3"/>
  <c r="Y187" i="3"/>
  <c r="Z187" i="3"/>
  <c r="AA187" i="3"/>
  <c r="Y188" i="3"/>
  <c r="Z188" i="3"/>
  <c r="AA188" i="3"/>
  <c r="Y189" i="3"/>
  <c r="Z189" i="3"/>
  <c r="AA189" i="3"/>
  <c r="Y190" i="3"/>
  <c r="Z190" i="3"/>
  <c r="AA190" i="3"/>
  <c r="Y191" i="3"/>
  <c r="Z191" i="3"/>
  <c r="AA191" i="3"/>
  <c r="Y192" i="3"/>
  <c r="Z192" i="3"/>
  <c r="AA192" i="3"/>
  <c r="Y193" i="3"/>
  <c r="Z193" i="3"/>
  <c r="AA193" i="3"/>
  <c r="Y194" i="3"/>
  <c r="Z194" i="3"/>
  <c r="AA194" i="3"/>
  <c r="Y195" i="3"/>
  <c r="Z195" i="3"/>
  <c r="AA195" i="3"/>
  <c r="Y196" i="3"/>
  <c r="Z196" i="3"/>
  <c r="AA196" i="3"/>
  <c r="Y197" i="3"/>
  <c r="Z197" i="3"/>
  <c r="AA197" i="3"/>
  <c r="Y198" i="3"/>
  <c r="Z198" i="3"/>
  <c r="AA198" i="3"/>
  <c r="Y199" i="3"/>
  <c r="Z199" i="3"/>
  <c r="AA199" i="3"/>
  <c r="Y200" i="3"/>
  <c r="Z200" i="3"/>
  <c r="AA200" i="3"/>
  <c r="Y201" i="3"/>
  <c r="Z201" i="3"/>
  <c r="AA201" i="3"/>
  <c r="Y202" i="3"/>
  <c r="Z202" i="3"/>
  <c r="AA202" i="3"/>
  <c r="Y203" i="3"/>
  <c r="Z203" i="3"/>
  <c r="AA203" i="3"/>
  <c r="Y204" i="3"/>
  <c r="Z204" i="3"/>
  <c r="AA204" i="3"/>
  <c r="Y205" i="3"/>
  <c r="Z205" i="3"/>
  <c r="AA205" i="3"/>
  <c r="Y206" i="3"/>
  <c r="Z206" i="3"/>
  <c r="AA206" i="3"/>
  <c r="Y207" i="3"/>
  <c r="Z207" i="3"/>
  <c r="AA207" i="3"/>
  <c r="Y208" i="3"/>
  <c r="Z208" i="3"/>
  <c r="AA208" i="3"/>
  <c r="Y209" i="3"/>
  <c r="Z209" i="3"/>
  <c r="AA209" i="3"/>
  <c r="Y210" i="3"/>
  <c r="Z210" i="3"/>
  <c r="AA210" i="3"/>
  <c r="Y211" i="3"/>
  <c r="Z211" i="3"/>
  <c r="AA211" i="3"/>
  <c r="Y212" i="3"/>
  <c r="Z212" i="3"/>
  <c r="AA212" i="3"/>
  <c r="Y213" i="3"/>
  <c r="Z213" i="3"/>
  <c r="AA213" i="3"/>
  <c r="Y214" i="3"/>
  <c r="Z214" i="3"/>
  <c r="AA214" i="3"/>
  <c r="Y215" i="3"/>
  <c r="Z215" i="3"/>
  <c r="AA215" i="3"/>
  <c r="Y216" i="3"/>
  <c r="Z216" i="3"/>
  <c r="AA216" i="3"/>
  <c r="Y217" i="3"/>
  <c r="Z217" i="3"/>
  <c r="AA217" i="3"/>
  <c r="Y218" i="3"/>
  <c r="Z218" i="3"/>
  <c r="AA218" i="3"/>
  <c r="Y219" i="3"/>
  <c r="Z219" i="3"/>
  <c r="AA219" i="3"/>
  <c r="Y220" i="3"/>
  <c r="Z220" i="3"/>
  <c r="AA220" i="3"/>
  <c r="Y221" i="3"/>
  <c r="Z221" i="3"/>
  <c r="AA221" i="3"/>
  <c r="Y222" i="3"/>
  <c r="Z222" i="3"/>
  <c r="AA222" i="3"/>
  <c r="Y223" i="3"/>
  <c r="Z223" i="3"/>
  <c r="AA223" i="3"/>
  <c r="Y224" i="3"/>
  <c r="Z224" i="3"/>
  <c r="AA224" i="3"/>
  <c r="Y225" i="3"/>
  <c r="Z225" i="3"/>
  <c r="AA225" i="3"/>
  <c r="Y226" i="3"/>
  <c r="Z226" i="3"/>
  <c r="AA226" i="3"/>
  <c r="Y227" i="3"/>
  <c r="Z227" i="3"/>
  <c r="AA227" i="3"/>
  <c r="Y228" i="3"/>
  <c r="Z228" i="3"/>
  <c r="AA228" i="3"/>
  <c r="Y229" i="3"/>
  <c r="Z229" i="3"/>
  <c r="AA229" i="3"/>
  <c r="Y230" i="3"/>
  <c r="Z230" i="3"/>
  <c r="AA230" i="3"/>
  <c r="Y231" i="3"/>
  <c r="Z231" i="3"/>
  <c r="AA231" i="3"/>
  <c r="Y232" i="3"/>
  <c r="Z232" i="3"/>
  <c r="AA232" i="3"/>
  <c r="Y233" i="3"/>
  <c r="Z233" i="3"/>
  <c r="AA233" i="3"/>
  <c r="AB233" i="3"/>
  <c r="AC233" i="3"/>
  <c r="AA17" i="3"/>
  <c r="Z17" i="3"/>
  <c r="Y17" i="3"/>
  <c r="AU18" i="1"/>
  <c r="AV18" i="1"/>
  <c r="AW18" i="1"/>
  <c r="AX18" i="1"/>
  <c r="AU19" i="1"/>
  <c r="AV19" i="1"/>
  <c r="AW19" i="1"/>
  <c r="AX19" i="1"/>
  <c r="AU20" i="1"/>
  <c r="AV20" i="1"/>
  <c r="AW20" i="1"/>
  <c r="AX20" i="1"/>
  <c r="AU21" i="1"/>
  <c r="AV21" i="1"/>
  <c r="AW21" i="1"/>
  <c r="AX21" i="1"/>
  <c r="AU22" i="1"/>
  <c r="AV22" i="1"/>
  <c r="AW22" i="1"/>
  <c r="AX22" i="1"/>
  <c r="AU23" i="1"/>
  <c r="AV23" i="1"/>
  <c r="AW23" i="1"/>
  <c r="AX23" i="1"/>
  <c r="AU24" i="1"/>
  <c r="AV24" i="1"/>
  <c r="AW24" i="1"/>
  <c r="AX24" i="1"/>
  <c r="AU25" i="1"/>
  <c r="AV25" i="1"/>
  <c r="AW25" i="1"/>
  <c r="AX25" i="1"/>
  <c r="AU26" i="1"/>
  <c r="AV26" i="1"/>
  <c r="AW26" i="1"/>
  <c r="AX26" i="1"/>
  <c r="AU27" i="1"/>
  <c r="AV27" i="1"/>
  <c r="AW27" i="1"/>
  <c r="AX27" i="1"/>
  <c r="AU28" i="1"/>
  <c r="AV28" i="1"/>
  <c r="AW28" i="1"/>
  <c r="AX28" i="1"/>
  <c r="AU29" i="1"/>
  <c r="AV29" i="1"/>
  <c r="AW29" i="1"/>
  <c r="AX29" i="1"/>
  <c r="AU30" i="1"/>
  <c r="AV30" i="1"/>
  <c r="AW30" i="1"/>
  <c r="AX30" i="1"/>
  <c r="AU31" i="1"/>
  <c r="AV31" i="1"/>
  <c r="AW31" i="1"/>
  <c r="AX31" i="1"/>
  <c r="AU32" i="1"/>
  <c r="AV32" i="1"/>
  <c r="AW32" i="1"/>
  <c r="AX32" i="1"/>
  <c r="AU33" i="1"/>
  <c r="AV33" i="1"/>
  <c r="AW33" i="1"/>
  <c r="AX33" i="1"/>
  <c r="AU34" i="1"/>
  <c r="AV34" i="1"/>
  <c r="AW34" i="1"/>
  <c r="AX34" i="1"/>
  <c r="AU35" i="1"/>
  <c r="AV35" i="1"/>
  <c r="AW35" i="1"/>
  <c r="AX35" i="1"/>
  <c r="AU36" i="1"/>
  <c r="AV36" i="1"/>
  <c r="AW36" i="1"/>
  <c r="AX36" i="1"/>
  <c r="AU37" i="1"/>
  <c r="AV37" i="1"/>
  <c r="AW37" i="1"/>
  <c r="AX37" i="1"/>
  <c r="AU38" i="1"/>
  <c r="AV38" i="1"/>
  <c r="AW38" i="1"/>
  <c r="AX38" i="1"/>
  <c r="AU39" i="1"/>
  <c r="AV39" i="1"/>
  <c r="AW39" i="1"/>
  <c r="AX39" i="1"/>
  <c r="AU40" i="1"/>
  <c r="AV40" i="1"/>
  <c r="AW40" i="1"/>
  <c r="AX40" i="1"/>
  <c r="AU41" i="1"/>
  <c r="AV41" i="1"/>
  <c r="AW41" i="1"/>
  <c r="AX41" i="1"/>
  <c r="AU42" i="1"/>
  <c r="AV42" i="1"/>
  <c r="AW42" i="1"/>
  <c r="AX42" i="1"/>
  <c r="AU43" i="1"/>
  <c r="AV43" i="1"/>
  <c r="AW43" i="1"/>
  <c r="AX43" i="1"/>
  <c r="AU44" i="1"/>
  <c r="AV44" i="1"/>
  <c r="AW44" i="1"/>
  <c r="AX44" i="1"/>
  <c r="AU45" i="1"/>
  <c r="AV45" i="1"/>
  <c r="AW45" i="1"/>
  <c r="AX45" i="1"/>
  <c r="AU46" i="1"/>
  <c r="AV46" i="1"/>
  <c r="AW46" i="1"/>
  <c r="AX46" i="1"/>
  <c r="AU47" i="1"/>
  <c r="AV47" i="1"/>
  <c r="AW47" i="1"/>
  <c r="AX47" i="1"/>
  <c r="AU48" i="1"/>
  <c r="AV48" i="1"/>
  <c r="AW48" i="1"/>
  <c r="AX48" i="1"/>
  <c r="AU49" i="1"/>
  <c r="AV49" i="1"/>
  <c r="AW49" i="1"/>
  <c r="AX49" i="1"/>
  <c r="AU50" i="1"/>
  <c r="AV50" i="1"/>
  <c r="AW50" i="1"/>
  <c r="AX50" i="1"/>
  <c r="AU51" i="1"/>
  <c r="AV51" i="1"/>
  <c r="AW51" i="1"/>
  <c r="AX51" i="1"/>
  <c r="AU52" i="1"/>
  <c r="AV52" i="1"/>
  <c r="AW52" i="1"/>
  <c r="AX52" i="1"/>
  <c r="AU53" i="1"/>
  <c r="AV53" i="1"/>
  <c r="AW53" i="1"/>
  <c r="AX53" i="1"/>
  <c r="AU54" i="1"/>
  <c r="AV54" i="1"/>
  <c r="AW54" i="1"/>
  <c r="AX54" i="1"/>
  <c r="AU55" i="1"/>
  <c r="AV55" i="1"/>
  <c r="AW55" i="1"/>
  <c r="AX55" i="1"/>
  <c r="AU56" i="1"/>
  <c r="AV56" i="1"/>
  <c r="AW56" i="1"/>
  <c r="AX56" i="1"/>
  <c r="AU57" i="1"/>
  <c r="AV57" i="1"/>
  <c r="AW57" i="1"/>
  <c r="AX57" i="1"/>
  <c r="AU58" i="1"/>
  <c r="AV58" i="1"/>
  <c r="AW58" i="1"/>
  <c r="AX58" i="1"/>
  <c r="AU59" i="1"/>
  <c r="AV59" i="1"/>
  <c r="AW59" i="1"/>
  <c r="AX59" i="1"/>
  <c r="AU60" i="1"/>
  <c r="AV60" i="1"/>
  <c r="AW60" i="1"/>
  <c r="AX60" i="1"/>
  <c r="AU61" i="1"/>
  <c r="AV61" i="1"/>
  <c r="AW61" i="1"/>
  <c r="AX61" i="1"/>
  <c r="AU62" i="1"/>
  <c r="AV62" i="1"/>
  <c r="AW62" i="1"/>
  <c r="AX62" i="1"/>
  <c r="AU63" i="1"/>
  <c r="AV63" i="1"/>
  <c r="AW63" i="1"/>
  <c r="AX63" i="1"/>
  <c r="AU64" i="1"/>
  <c r="AV64" i="1"/>
  <c r="AW64" i="1"/>
  <c r="AX64" i="1"/>
  <c r="AU65" i="1"/>
  <c r="AV65" i="1"/>
  <c r="AW65" i="1"/>
  <c r="AX65" i="1"/>
  <c r="AU66" i="1"/>
  <c r="AV66" i="1"/>
  <c r="AW66" i="1"/>
  <c r="AX66" i="1"/>
  <c r="AU67" i="1"/>
  <c r="AV67" i="1"/>
  <c r="AW67" i="1"/>
  <c r="AX67" i="1"/>
  <c r="AU68" i="1"/>
  <c r="AV68" i="1"/>
  <c r="AW68" i="1"/>
  <c r="AX68" i="1"/>
  <c r="AU69" i="1"/>
  <c r="AV69" i="1"/>
  <c r="AW69" i="1"/>
  <c r="AX69" i="1"/>
  <c r="AU70" i="1"/>
  <c r="AV70" i="1"/>
  <c r="AW70" i="1"/>
  <c r="AX70" i="1"/>
  <c r="AU71" i="1"/>
  <c r="AV71" i="1"/>
  <c r="AW71" i="1"/>
  <c r="AX71" i="1"/>
  <c r="AU72" i="1"/>
  <c r="AV72" i="1"/>
  <c r="AW72" i="1"/>
  <c r="AX72" i="1"/>
  <c r="AU73" i="1"/>
  <c r="AV73" i="1"/>
  <c r="AW73" i="1"/>
  <c r="AX73" i="1"/>
  <c r="AU74" i="1"/>
  <c r="AV74" i="1"/>
  <c r="AW74" i="1"/>
  <c r="AX74" i="1"/>
  <c r="AU75" i="1"/>
  <c r="AV75" i="1"/>
  <c r="AW75" i="1"/>
  <c r="AX75" i="1"/>
  <c r="AU76" i="1"/>
  <c r="AV76" i="1"/>
  <c r="AW76" i="1"/>
  <c r="AX76" i="1"/>
  <c r="AU77" i="1"/>
  <c r="AV77" i="1"/>
  <c r="AW77" i="1"/>
  <c r="AX77" i="1"/>
  <c r="AU78" i="1"/>
  <c r="AV78" i="1"/>
  <c r="AW78" i="1"/>
  <c r="AX78" i="1"/>
  <c r="AU79" i="1"/>
  <c r="AV79" i="1"/>
  <c r="AW79" i="1"/>
  <c r="AX79" i="1"/>
  <c r="AU80" i="1"/>
  <c r="AV80" i="1"/>
  <c r="AW80" i="1"/>
  <c r="AX80" i="1"/>
  <c r="AU81" i="1"/>
  <c r="AV81" i="1"/>
  <c r="AW81" i="1"/>
  <c r="AX81" i="1"/>
  <c r="AU82" i="1"/>
  <c r="AV82" i="1"/>
  <c r="AW82" i="1"/>
  <c r="AX82" i="1"/>
  <c r="AU83" i="1"/>
  <c r="AV83" i="1"/>
  <c r="AW83" i="1"/>
  <c r="AX83" i="1"/>
  <c r="AU84" i="1"/>
  <c r="AV84" i="1"/>
  <c r="AW84" i="1"/>
  <c r="AX84" i="1"/>
  <c r="AU85" i="1"/>
  <c r="AV85" i="1"/>
  <c r="AW85" i="1"/>
  <c r="AX85" i="1"/>
  <c r="AU86" i="1"/>
  <c r="AV86" i="1"/>
  <c r="AW86" i="1"/>
  <c r="AX86" i="1"/>
  <c r="AU87" i="1"/>
  <c r="AV87" i="1"/>
  <c r="AW87" i="1"/>
  <c r="AX87" i="1"/>
  <c r="AU88" i="1"/>
  <c r="AV88" i="1"/>
  <c r="AW88" i="1"/>
  <c r="AX88" i="1"/>
  <c r="AU89" i="1"/>
  <c r="AV89" i="1"/>
  <c r="AW89" i="1"/>
  <c r="AX89" i="1"/>
  <c r="AU90" i="1"/>
  <c r="AV90" i="1"/>
  <c r="AW90" i="1"/>
  <c r="AX90" i="1"/>
  <c r="AU91" i="1"/>
  <c r="AV91" i="1"/>
  <c r="AW91" i="1"/>
  <c r="AX91" i="1"/>
  <c r="AU92" i="1"/>
  <c r="AV92" i="1"/>
  <c r="AW92" i="1"/>
  <c r="AX92" i="1"/>
  <c r="AU93" i="1"/>
  <c r="AV93" i="1"/>
  <c r="AW93" i="1"/>
  <c r="AX93" i="1"/>
  <c r="AU94" i="1"/>
  <c r="AV94" i="1"/>
  <c r="AW94" i="1"/>
  <c r="AX94" i="1"/>
  <c r="AU95" i="1"/>
  <c r="AV95" i="1"/>
  <c r="AW95" i="1"/>
  <c r="AX95" i="1"/>
  <c r="AU96" i="1"/>
  <c r="AV96" i="1"/>
  <c r="AW96" i="1"/>
  <c r="AX96" i="1"/>
  <c r="AU97" i="1"/>
  <c r="AV97" i="1"/>
  <c r="AW97" i="1"/>
  <c r="AX97" i="1"/>
  <c r="AU98" i="1"/>
  <c r="AV98" i="1"/>
  <c r="AW98" i="1"/>
  <c r="AX98" i="1"/>
  <c r="AU99" i="1"/>
  <c r="AV99" i="1"/>
  <c r="AW99" i="1"/>
  <c r="AX99" i="1"/>
  <c r="AU100" i="1"/>
  <c r="AV100" i="1"/>
  <c r="AW100" i="1"/>
  <c r="AX100" i="1"/>
  <c r="AU101" i="1"/>
  <c r="AV101" i="1"/>
  <c r="AW101" i="1"/>
  <c r="AX101" i="1"/>
  <c r="AU102" i="1"/>
  <c r="AV102" i="1"/>
  <c r="AW102" i="1"/>
  <c r="AX102" i="1"/>
  <c r="AU103" i="1"/>
  <c r="AV103" i="1"/>
  <c r="AW103" i="1"/>
  <c r="AX103" i="1"/>
  <c r="AU104" i="1"/>
  <c r="AV104" i="1"/>
  <c r="AW104" i="1"/>
  <c r="AX104" i="1"/>
  <c r="AU105" i="1"/>
  <c r="AV105" i="1"/>
  <c r="AW105" i="1"/>
  <c r="AX105" i="1"/>
  <c r="AU106" i="1"/>
  <c r="AV106" i="1"/>
  <c r="AW106" i="1"/>
  <c r="AX106" i="1"/>
  <c r="AU107" i="1"/>
  <c r="AV107" i="1"/>
  <c r="AW107" i="1"/>
  <c r="AX107" i="1"/>
  <c r="AU108" i="1"/>
  <c r="AV108" i="1"/>
  <c r="AW108" i="1"/>
  <c r="AX108" i="1"/>
  <c r="AU109" i="1"/>
  <c r="AV109" i="1"/>
  <c r="AW109" i="1"/>
  <c r="AX109" i="1"/>
  <c r="AU110" i="1"/>
  <c r="AV110" i="1"/>
  <c r="AW110" i="1"/>
  <c r="AX110" i="1"/>
  <c r="AU111" i="1"/>
  <c r="AV111" i="1"/>
  <c r="AW111" i="1"/>
  <c r="AX111" i="1"/>
  <c r="AU112" i="1"/>
  <c r="AV112" i="1"/>
  <c r="AW112" i="1"/>
  <c r="AX112" i="1"/>
  <c r="AU113" i="1"/>
  <c r="AV113" i="1"/>
  <c r="AW113" i="1"/>
  <c r="AX113" i="1"/>
  <c r="AU114" i="1"/>
  <c r="AV114" i="1"/>
  <c r="AW114" i="1"/>
  <c r="AX114" i="1"/>
  <c r="AU115" i="1"/>
  <c r="AV115" i="1"/>
  <c r="AW115" i="1"/>
  <c r="AX115" i="1"/>
  <c r="AU116" i="1"/>
  <c r="AV116" i="1"/>
  <c r="AW116" i="1"/>
  <c r="AX116" i="1"/>
  <c r="AU117" i="1"/>
  <c r="AV117" i="1"/>
  <c r="AW117" i="1"/>
  <c r="AX117" i="1"/>
  <c r="AU118" i="1"/>
  <c r="AV118" i="1"/>
  <c r="AW118" i="1"/>
  <c r="AX118" i="1"/>
  <c r="AU119" i="1"/>
  <c r="AV119" i="1"/>
  <c r="AW119" i="1"/>
  <c r="AX119" i="1"/>
  <c r="AU120" i="1"/>
  <c r="AV120" i="1"/>
  <c r="AW120" i="1"/>
  <c r="AX120" i="1"/>
  <c r="AU121" i="1"/>
  <c r="AV121" i="1"/>
  <c r="AW121" i="1"/>
  <c r="AX121" i="1"/>
  <c r="AU122" i="1"/>
  <c r="AV122" i="1"/>
  <c r="AW122" i="1"/>
  <c r="AX122" i="1"/>
  <c r="AU123" i="1"/>
  <c r="AV123" i="1"/>
  <c r="AW123" i="1"/>
  <c r="AX123" i="1"/>
  <c r="AU124" i="1"/>
  <c r="AV124" i="1"/>
  <c r="AW124" i="1"/>
  <c r="AX124" i="1"/>
  <c r="AU125" i="1"/>
  <c r="AV125" i="1"/>
  <c r="AW125" i="1"/>
  <c r="AX125" i="1"/>
  <c r="AU126" i="1"/>
  <c r="AV126" i="1"/>
  <c r="AW126" i="1"/>
  <c r="AX126" i="1"/>
  <c r="AU127" i="1"/>
  <c r="AV127" i="1"/>
  <c r="AW127" i="1"/>
  <c r="AX127" i="1"/>
  <c r="AU128" i="1"/>
  <c r="AV128" i="1"/>
  <c r="AW128" i="1"/>
  <c r="AX128" i="1"/>
  <c r="AU129" i="1"/>
  <c r="AV129" i="1"/>
  <c r="AW129" i="1"/>
  <c r="AX129" i="1"/>
  <c r="AU130" i="1"/>
  <c r="AV130" i="1"/>
  <c r="AW130" i="1"/>
  <c r="AX130" i="1"/>
  <c r="AU131" i="1"/>
  <c r="AV131" i="1"/>
  <c r="AW131" i="1"/>
  <c r="AX131" i="1"/>
  <c r="AU132" i="1"/>
  <c r="AV132" i="1"/>
  <c r="AW132" i="1"/>
  <c r="AX132" i="1"/>
  <c r="AU133" i="1"/>
  <c r="AV133" i="1"/>
  <c r="AW133" i="1"/>
  <c r="AX133" i="1"/>
  <c r="AU134" i="1"/>
  <c r="AV134" i="1"/>
  <c r="AW134" i="1"/>
  <c r="AX134" i="1"/>
  <c r="AU135" i="1"/>
  <c r="AV135" i="1"/>
  <c r="AW135" i="1"/>
  <c r="AX135" i="1"/>
  <c r="AU136" i="1"/>
  <c r="AV136" i="1"/>
  <c r="AW136" i="1"/>
  <c r="AX136" i="1"/>
  <c r="AU137" i="1"/>
  <c r="AV137" i="1"/>
  <c r="AW137" i="1"/>
  <c r="AX137" i="1"/>
  <c r="AU138" i="1"/>
  <c r="AV138" i="1"/>
  <c r="AW138" i="1"/>
  <c r="AX138" i="1"/>
  <c r="AU139" i="1"/>
  <c r="AV139" i="1"/>
  <c r="AW139" i="1"/>
  <c r="AX139" i="1"/>
  <c r="AU140" i="1"/>
  <c r="AV140" i="1"/>
  <c r="AW140" i="1"/>
  <c r="AX140" i="1"/>
  <c r="AU141" i="1"/>
  <c r="AV141" i="1"/>
  <c r="AW141" i="1"/>
  <c r="AX141" i="1"/>
  <c r="AU142" i="1"/>
  <c r="AV142" i="1"/>
  <c r="AW142" i="1"/>
  <c r="AX142" i="1"/>
  <c r="AU143" i="1"/>
  <c r="AV143" i="1"/>
  <c r="AW143" i="1"/>
  <c r="AX143" i="1"/>
  <c r="AU144" i="1"/>
  <c r="AV144" i="1"/>
  <c r="AW144" i="1"/>
  <c r="AX144" i="1"/>
  <c r="AU145" i="1"/>
  <c r="AV145" i="1"/>
  <c r="AW145" i="1"/>
  <c r="AX145" i="1"/>
  <c r="AU146" i="1"/>
  <c r="AV146" i="1"/>
  <c r="AW146" i="1"/>
  <c r="AX146" i="1"/>
  <c r="AU147" i="1"/>
  <c r="AV147" i="1"/>
  <c r="AW147" i="1"/>
  <c r="AX147" i="1"/>
  <c r="AU148" i="1"/>
  <c r="AV148" i="1"/>
  <c r="AW148" i="1"/>
  <c r="AX148" i="1"/>
  <c r="AU149" i="1"/>
  <c r="AV149" i="1"/>
  <c r="AW149" i="1"/>
  <c r="AX149" i="1"/>
  <c r="AU150" i="1"/>
  <c r="AV150" i="1"/>
  <c r="AW150" i="1"/>
  <c r="AX150" i="1"/>
  <c r="AU151" i="1"/>
  <c r="AV151" i="1"/>
  <c r="AW151" i="1"/>
  <c r="AX151" i="1"/>
  <c r="AU152" i="1"/>
  <c r="AV152" i="1"/>
  <c r="AW152" i="1"/>
  <c r="AX152" i="1"/>
  <c r="AU153" i="1"/>
  <c r="AV153" i="1"/>
  <c r="AW153" i="1"/>
  <c r="AX153" i="1"/>
  <c r="AU154" i="1"/>
  <c r="AV154" i="1"/>
  <c r="AW154" i="1"/>
  <c r="AX154" i="1"/>
  <c r="AU155" i="1"/>
  <c r="AV155" i="1"/>
  <c r="AW155" i="1"/>
  <c r="AX155" i="1"/>
  <c r="AU156" i="1"/>
  <c r="AV156" i="1"/>
  <c r="AW156" i="1"/>
  <c r="AX156" i="1"/>
  <c r="AU157" i="1"/>
  <c r="AV157" i="1"/>
  <c r="AW157" i="1"/>
  <c r="AX157" i="1"/>
  <c r="AU158" i="1"/>
  <c r="AV158" i="1"/>
  <c r="AW158" i="1"/>
  <c r="AX158" i="1"/>
  <c r="AU159" i="1"/>
  <c r="AV159" i="1"/>
  <c r="AW159" i="1"/>
  <c r="AX159" i="1"/>
  <c r="AU160" i="1"/>
  <c r="AV160" i="1"/>
  <c r="AW160" i="1"/>
  <c r="AX160" i="1"/>
  <c r="AU161" i="1"/>
  <c r="AV161" i="1"/>
  <c r="AW161" i="1"/>
  <c r="AX161" i="1"/>
  <c r="AU162" i="1"/>
  <c r="AV162" i="1"/>
  <c r="AW162" i="1"/>
  <c r="AX162" i="1"/>
  <c r="AU163" i="1"/>
  <c r="AV163" i="1"/>
  <c r="AW163" i="1"/>
  <c r="AX163" i="1"/>
  <c r="AU164" i="1"/>
  <c r="AV164" i="1"/>
  <c r="AW164" i="1"/>
  <c r="AX164" i="1"/>
  <c r="AU165" i="1"/>
  <c r="AV165" i="1"/>
  <c r="AW165" i="1"/>
  <c r="AX165" i="1"/>
  <c r="AU166" i="1"/>
  <c r="AV166" i="1"/>
  <c r="AW166" i="1"/>
  <c r="AX166" i="1"/>
  <c r="AU167" i="1"/>
  <c r="AV167" i="1"/>
  <c r="AW167" i="1"/>
  <c r="AX167" i="1"/>
  <c r="AU168" i="1"/>
  <c r="AV168" i="1"/>
  <c r="AW168" i="1"/>
  <c r="AX168" i="1"/>
  <c r="AU169" i="1"/>
  <c r="AV169" i="1"/>
  <c r="AW169" i="1"/>
  <c r="AX169" i="1"/>
  <c r="AU170" i="1"/>
  <c r="AV170" i="1"/>
  <c r="AW170" i="1"/>
  <c r="AX170" i="1"/>
  <c r="AU171" i="1"/>
  <c r="AV171" i="1"/>
  <c r="AW171" i="1"/>
  <c r="AX171" i="1"/>
  <c r="AU172" i="1"/>
  <c r="AV172" i="1"/>
  <c r="AW172" i="1"/>
  <c r="AX172" i="1"/>
  <c r="AU173" i="1"/>
  <c r="AV173" i="1"/>
  <c r="AW173" i="1"/>
  <c r="AX173" i="1"/>
  <c r="AU174" i="1"/>
  <c r="AV174" i="1"/>
  <c r="AW174" i="1"/>
  <c r="AX174" i="1"/>
  <c r="AU175" i="1"/>
  <c r="AV175" i="1"/>
  <c r="AW175" i="1"/>
  <c r="AX175" i="1"/>
  <c r="AU176" i="1"/>
  <c r="AV176" i="1"/>
  <c r="AW176" i="1"/>
  <c r="AX176" i="1"/>
  <c r="AU177" i="1"/>
  <c r="AV177" i="1"/>
  <c r="AW177" i="1"/>
  <c r="AX177" i="1"/>
  <c r="AU178" i="1"/>
  <c r="AV178" i="1"/>
  <c r="AW178" i="1"/>
  <c r="AX178" i="1"/>
  <c r="AU179" i="1"/>
  <c r="AV179" i="1"/>
  <c r="AW179" i="1"/>
  <c r="AX179" i="1"/>
  <c r="AU180" i="1"/>
  <c r="AV180" i="1"/>
  <c r="AW180" i="1"/>
  <c r="AX180" i="1"/>
  <c r="AU181" i="1"/>
  <c r="AV181" i="1"/>
  <c r="AW181" i="1"/>
  <c r="AX181" i="1"/>
  <c r="AU182" i="1"/>
  <c r="AV182" i="1"/>
  <c r="AW182" i="1"/>
  <c r="AX182" i="1"/>
  <c r="AU183" i="1"/>
  <c r="AV183" i="1"/>
  <c r="AW183" i="1"/>
  <c r="AX183" i="1"/>
  <c r="AU184" i="1"/>
  <c r="AV184" i="1"/>
  <c r="AW184" i="1"/>
  <c r="AX184" i="1"/>
  <c r="AU185" i="1"/>
  <c r="AV185" i="1"/>
  <c r="AW185" i="1"/>
  <c r="AX185" i="1"/>
  <c r="AU186" i="1"/>
  <c r="AV186" i="1"/>
  <c r="AW186" i="1"/>
  <c r="AX186" i="1"/>
  <c r="AU187" i="1"/>
  <c r="AV187" i="1"/>
  <c r="AW187" i="1"/>
  <c r="AX187" i="1"/>
  <c r="AU188" i="1"/>
  <c r="AV188" i="1"/>
  <c r="AW188" i="1"/>
  <c r="AX188" i="1"/>
  <c r="AU189" i="1"/>
  <c r="AV189" i="1"/>
  <c r="AW189" i="1"/>
  <c r="AX189" i="1"/>
  <c r="AU190" i="1"/>
  <c r="AV190" i="1"/>
  <c r="AW190" i="1"/>
  <c r="AX190" i="1"/>
  <c r="AU191" i="1"/>
  <c r="AV191" i="1"/>
  <c r="AW191" i="1"/>
  <c r="AX191" i="1"/>
  <c r="AU192" i="1"/>
  <c r="AV192" i="1"/>
  <c r="AW192" i="1"/>
  <c r="AX192" i="1"/>
  <c r="AU193" i="1"/>
  <c r="AV193" i="1"/>
  <c r="AW193" i="1"/>
  <c r="AX193" i="1"/>
  <c r="AU194" i="1"/>
  <c r="AV194" i="1"/>
  <c r="AW194" i="1"/>
  <c r="AX194" i="1"/>
  <c r="AU195" i="1"/>
  <c r="AV195" i="1"/>
  <c r="AW195" i="1"/>
  <c r="AX195" i="1"/>
  <c r="AU196" i="1"/>
  <c r="AV196" i="1"/>
  <c r="AW196" i="1"/>
  <c r="AX196" i="1"/>
  <c r="AU197" i="1"/>
  <c r="AV197" i="1"/>
  <c r="AW197" i="1"/>
  <c r="AX197" i="1"/>
  <c r="AU198" i="1"/>
  <c r="AV198" i="1"/>
  <c r="AW198" i="1"/>
  <c r="AX198" i="1"/>
  <c r="AU199" i="1"/>
  <c r="AV199" i="1"/>
  <c r="AW199" i="1"/>
  <c r="AX199" i="1"/>
  <c r="AU200" i="1"/>
  <c r="AV200" i="1"/>
  <c r="AW200" i="1"/>
  <c r="AX200" i="1"/>
  <c r="AU201" i="1"/>
  <c r="AV201" i="1"/>
  <c r="AW201" i="1"/>
  <c r="AX201" i="1"/>
  <c r="AU202" i="1"/>
  <c r="AV202" i="1"/>
  <c r="AW202" i="1"/>
  <c r="AX202" i="1"/>
  <c r="AU203" i="1"/>
  <c r="AV203" i="1"/>
  <c r="AW203" i="1"/>
  <c r="AX203" i="1"/>
  <c r="AU204" i="1"/>
  <c r="AV204" i="1"/>
  <c r="AW204" i="1"/>
  <c r="AX204" i="1"/>
  <c r="AU205" i="1"/>
  <c r="AV205" i="1"/>
  <c r="AW205" i="1"/>
  <c r="AX205" i="1"/>
  <c r="AU206" i="1"/>
  <c r="AV206" i="1"/>
  <c r="AW206" i="1"/>
  <c r="AX206" i="1"/>
  <c r="AU207" i="1"/>
  <c r="AV207" i="1"/>
  <c r="AW207" i="1"/>
  <c r="AX207" i="1"/>
  <c r="AU208" i="1"/>
  <c r="AV208" i="1"/>
  <c r="AW208" i="1"/>
  <c r="AX208" i="1"/>
  <c r="AU209" i="1"/>
  <c r="AV209" i="1"/>
  <c r="AW209" i="1"/>
  <c r="AX209" i="1"/>
  <c r="AU210" i="1"/>
  <c r="AV210" i="1"/>
  <c r="AW210" i="1"/>
  <c r="AX210" i="1"/>
  <c r="AU211" i="1"/>
  <c r="AV211" i="1"/>
  <c r="AW211" i="1"/>
  <c r="AX211" i="1"/>
  <c r="AU212" i="1"/>
  <c r="AV212" i="1"/>
  <c r="AW212" i="1"/>
  <c r="AX212" i="1"/>
  <c r="AU213" i="1"/>
  <c r="AV213" i="1"/>
  <c r="AW213" i="1"/>
  <c r="AX213" i="1"/>
  <c r="AU214" i="1"/>
  <c r="AV214" i="1"/>
  <c r="AW214" i="1"/>
  <c r="AX214" i="1"/>
  <c r="AU215" i="1"/>
  <c r="AV215" i="1"/>
  <c r="AW215" i="1"/>
  <c r="AX215" i="1"/>
  <c r="AU216" i="1"/>
  <c r="AV216" i="1"/>
  <c r="AW216" i="1"/>
  <c r="AX216" i="1"/>
  <c r="AU217" i="1"/>
  <c r="AV217" i="1"/>
  <c r="AW217" i="1"/>
  <c r="AX217" i="1"/>
  <c r="AU218" i="1"/>
  <c r="AV218" i="1"/>
  <c r="AW218" i="1"/>
  <c r="AX218" i="1"/>
  <c r="AU219" i="1"/>
  <c r="AV219" i="1"/>
  <c r="AW219" i="1"/>
  <c r="AX219" i="1"/>
  <c r="AU220" i="1"/>
  <c r="AV220" i="1"/>
  <c r="AW220" i="1"/>
  <c r="AX220" i="1"/>
  <c r="AU221" i="1"/>
  <c r="AV221" i="1"/>
  <c r="AW221" i="1"/>
  <c r="AX221" i="1"/>
  <c r="AU222" i="1"/>
  <c r="AV222" i="1"/>
  <c r="AW222" i="1"/>
  <c r="AX222" i="1"/>
  <c r="AU223" i="1"/>
  <c r="AV223" i="1"/>
  <c r="AW223" i="1"/>
  <c r="AX223" i="1"/>
  <c r="AU224" i="1"/>
  <c r="AV224" i="1"/>
  <c r="AW224" i="1"/>
  <c r="AX224" i="1"/>
  <c r="AU225" i="1"/>
  <c r="AV225" i="1"/>
  <c r="AW225" i="1"/>
  <c r="AX225" i="1"/>
  <c r="AU226" i="1"/>
  <c r="AV226" i="1"/>
  <c r="AW226" i="1"/>
  <c r="AX226" i="1"/>
  <c r="AU227" i="1"/>
  <c r="AV227" i="1"/>
  <c r="AW227" i="1"/>
  <c r="AX227" i="1"/>
  <c r="AU228" i="1"/>
  <c r="AV228" i="1"/>
  <c r="AW228" i="1"/>
  <c r="AX228" i="1"/>
  <c r="AU229" i="1"/>
  <c r="AV229" i="1"/>
  <c r="AW229" i="1"/>
  <c r="AX229" i="1"/>
  <c r="AU230" i="1"/>
  <c r="AV230" i="1"/>
  <c r="AW230" i="1"/>
  <c r="AX230" i="1"/>
  <c r="AU231" i="1"/>
  <c r="AV231" i="1"/>
  <c r="AW231" i="1"/>
  <c r="AX231" i="1"/>
  <c r="AU232" i="1"/>
  <c r="AV232" i="1"/>
  <c r="AW232" i="1"/>
  <c r="AX232" i="1"/>
  <c r="AU233" i="1"/>
  <c r="AV233" i="1"/>
  <c r="AW233" i="1"/>
  <c r="AX233" i="1"/>
  <c r="AU234" i="1"/>
  <c r="AV234" i="1"/>
  <c r="AW234" i="1"/>
  <c r="AX234" i="1"/>
  <c r="AX17" i="1"/>
  <c r="AW17" i="1"/>
  <c r="AV17" i="1"/>
  <c r="AU17" i="1"/>
  <c r="AN18" i="1"/>
  <c r="AO18" i="1"/>
  <c r="AN19" i="1"/>
  <c r="AO19" i="1"/>
  <c r="AN20" i="1"/>
  <c r="AO20" i="1"/>
  <c r="AN21" i="1"/>
  <c r="AO21" i="1"/>
  <c r="AN22" i="1"/>
  <c r="AO22" i="1"/>
  <c r="AN23" i="1"/>
  <c r="AO23" i="1"/>
  <c r="AN24" i="1"/>
  <c r="AO24" i="1"/>
  <c r="AN25" i="1"/>
  <c r="AO25" i="1"/>
  <c r="AN26" i="1"/>
  <c r="AO26" i="1"/>
  <c r="AN27" i="1"/>
  <c r="AO27" i="1"/>
  <c r="AN28" i="1"/>
  <c r="AO28" i="1"/>
  <c r="AN29" i="1"/>
  <c r="AO29" i="1"/>
  <c r="AN30" i="1"/>
  <c r="AO30" i="1"/>
  <c r="AN31" i="1"/>
  <c r="AO31" i="1"/>
  <c r="AN32" i="1"/>
  <c r="AO32" i="1"/>
  <c r="AN33" i="1"/>
  <c r="AO33" i="1"/>
  <c r="AN34" i="1"/>
  <c r="AO34" i="1"/>
  <c r="AN35" i="1"/>
  <c r="AO35" i="1"/>
  <c r="AN36" i="1"/>
  <c r="AO36" i="1"/>
  <c r="AN37" i="1"/>
  <c r="AO37" i="1"/>
  <c r="AN38" i="1"/>
  <c r="AO38" i="1"/>
  <c r="AN39" i="1"/>
  <c r="AO39" i="1"/>
  <c r="AN40" i="1"/>
  <c r="AO40" i="1"/>
  <c r="AN41" i="1"/>
  <c r="AO41" i="1"/>
  <c r="AN42" i="1"/>
  <c r="AO42" i="1"/>
  <c r="AN43" i="1"/>
  <c r="AO43" i="1"/>
  <c r="AN44" i="1"/>
  <c r="AO44" i="1"/>
  <c r="AN45" i="1"/>
  <c r="AO45" i="1"/>
  <c r="AN46" i="1"/>
  <c r="AO46" i="1"/>
  <c r="AN47" i="1"/>
  <c r="AO47" i="1"/>
  <c r="AN48" i="1"/>
  <c r="AO48" i="1"/>
  <c r="AN49" i="1"/>
  <c r="AO49" i="1"/>
  <c r="AN50" i="1"/>
  <c r="AO50" i="1"/>
  <c r="AN51" i="1"/>
  <c r="AO51" i="1"/>
  <c r="AN52" i="1"/>
  <c r="AO52" i="1"/>
  <c r="AN53" i="1"/>
  <c r="AO53" i="1"/>
  <c r="AN54" i="1"/>
  <c r="AO54" i="1"/>
  <c r="AN55" i="1"/>
  <c r="AO55" i="1"/>
  <c r="AN56" i="1"/>
  <c r="AO56" i="1"/>
  <c r="AN57" i="1"/>
  <c r="AO57" i="1"/>
  <c r="AN58" i="1"/>
  <c r="AO58" i="1"/>
  <c r="AN59" i="1"/>
  <c r="AO59" i="1"/>
  <c r="AN60" i="1"/>
  <c r="AO60" i="1"/>
  <c r="AN61" i="1"/>
  <c r="AO61" i="1"/>
  <c r="AN62" i="1"/>
  <c r="AO62" i="1"/>
  <c r="AN63" i="1"/>
  <c r="AO63" i="1"/>
  <c r="AN64" i="1"/>
  <c r="AO64" i="1"/>
  <c r="AN65" i="1"/>
  <c r="AO65" i="1"/>
  <c r="AN66" i="1"/>
  <c r="AO66" i="1"/>
  <c r="AN67" i="1"/>
  <c r="AO67" i="1"/>
  <c r="AN68" i="1"/>
  <c r="AO68" i="1"/>
  <c r="AN69" i="1"/>
  <c r="AO69" i="1"/>
  <c r="AN70" i="1"/>
  <c r="AO70" i="1"/>
  <c r="AN71" i="1"/>
  <c r="AO71" i="1"/>
  <c r="AN72" i="1"/>
  <c r="AO72" i="1"/>
  <c r="AN73" i="1"/>
  <c r="AO73" i="1"/>
  <c r="AN74" i="1"/>
  <c r="AO74" i="1"/>
  <c r="AN75" i="1"/>
  <c r="AO75" i="1"/>
  <c r="AN76" i="1"/>
  <c r="AO76" i="1"/>
  <c r="AN77" i="1"/>
  <c r="AO77" i="1"/>
  <c r="AN78" i="1"/>
  <c r="AO78" i="1"/>
  <c r="AN79" i="1"/>
  <c r="AO79" i="1"/>
  <c r="AN80" i="1"/>
  <c r="AO80" i="1"/>
  <c r="AN81" i="1"/>
  <c r="AO81" i="1"/>
  <c r="AN82" i="1"/>
  <c r="AO82" i="1"/>
  <c r="AN83" i="1"/>
  <c r="AO83" i="1"/>
  <c r="AN84" i="1"/>
  <c r="AO84" i="1"/>
  <c r="AN85" i="1"/>
  <c r="AO85" i="1"/>
  <c r="AN86" i="1"/>
  <c r="AO86" i="1"/>
  <c r="AN87" i="1"/>
  <c r="AO87" i="1"/>
  <c r="AN88" i="1"/>
  <c r="AO88" i="1"/>
  <c r="AN89" i="1"/>
  <c r="AO89" i="1"/>
  <c r="AN90" i="1"/>
  <c r="AO90" i="1"/>
  <c r="AN91" i="1"/>
  <c r="AO91" i="1"/>
  <c r="AN92" i="1"/>
  <c r="AO92" i="1"/>
  <c r="AN93" i="1"/>
  <c r="AO93" i="1"/>
  <c r="AN94" i="1"/>
  <c r="AO94" i="1"/>
  <c r="AN95" i="1"/>
  <c r="AO95" i="1"/>
  <c r="AN96" i="1"/>
  <c r="AO96" i="1"/>
  <c r="AN97" i="1"/>
  <c r="AO97" i="1"/>
  <c r="AN98" i="1"/>
  <c r="AO98" i="1"/>
  <c r="AN99" i="1"/>
  <c r="AO99" i="1"/>
  <c r="AN100" i="1"/>
  <c r="AO100" i="1"/>
  <c r="AN101" i="1"/>
  <c r="AO101" i="1"/>
  <c r="AN102" i="1"/>
  <c r="AO102" i="1"/>
  <c r="AN103" i="1"/>
  <c r="AO103" i="1"/>
  <c r="AN104" i="1"/>
  <c r="AO104" i="1"/>
  <c r="AN105" i="1"/>
  <c r="AO105" i="1"/>
  <c r="AN106" i="1"/>
  <c r="AO106" i="1"/>
  <c r="AN107" i="1"/>
  <c r="AO107" i="1"/>
  <c r="AN108" i="1"/>
  <c r="AO108" i="1"/>
  <c r="AN109" i="1"/>
  <c r="AO109" i="1"/>
  <c r="AN110" i="1"/>
  <c r="AO110" i="1"/>
  <c r="AN111" i="1"/>
  <c r="AO111" i="1"/>
  <c r="AN112" i="1"/>
  <c r="AO112" i="1"/>
  <c r="AN113" i="1"/>
  <c r="AO113" i="1"/>
  <c r="AN114" i="1"/>
  <c r="AO114" i="1"/>
  <c r="AN115" i="1"/>
  <c r="AO115" i="1"/>
  <c r="AN116" i="1"/>
  <c r="AO116" i="1"/>
  <c r="AN117" i="1"/>
  <c r="AO117" i="1"/>
  <c r="AN118" i="1"/>
  <c r="AO118" i="1"/>
  <c r="AN119" i="1"/>
  <c r="AO119" i="1"/>
  <c r="AN120" i="1"/>
  <c r="AO120" i="1"/>
  <c r="AN121" i="1"/>
  <c r="AO121" i="1"/>
  <c r="AN122" i="1"/>
  <c r="AO122" i="1"/>
  <c r="AN123" i="1"/>
  <c r="AO123" i="1"/>
  <c r="AN124" i="1"/>
  <c r="AO124" i="1"/>
  <c r="AN125" i="1"/>
  <c r="AO125" i="1"/>
  <c r="AN126" i="1"/>
  <c r="AO126" i="1"/>
  <c r="AN127" i="1"/>
  <c r="AO127" i="1"/>
  <c r="AN128" i="1"/>
  <c r="AO128" i="1"/>
  <c r="AN129" i="1"/>
  <c r="AO129" i="1"/>
  <c r="AN130" i="1"/>
  <c r="AO130" i="1"/>
  <c r="AN131" i="1"/>
  <c r="AO131" i="1"/>
  <c r="AN132" i="1"/>
  <c r="AO132" i="1"/>
  <c r="AN133" i="1"/>
  <c r="AO133" i="1"/>
  <c r="AN134" i="1"/>
  <c r="AO134" i="1"/>
  <c r="AN135" i="1"/>
  <c r="AO135" i="1"/>
  <c r="AN136" i="1"/>
  <c r="AO136" i="1"/>
  <c r="AN137" i="1"/>
  <c r="AO137" i="1"/>
  <c r="AN138" i="1"/>
  <c r="AO138" i="1"/>
  <c r="AN139" i="1"/>
  <c r="AO139" i="1"/>
  <c r="AN140" i="1"/>
  <c r="AO140" i="1"/>
  <c r="AN141" i="1"/>
  <c r="AO141" i="1"/>
  <c r="AN142" i="1"/>
  <c r="AO142" i="1"/>
  <c r="AN143" i="1"/>
  <c r="AO143" i="1"/>
  <c r="AN144" i="1"/>
  <c r="AO144" i="1"/>
  <c r="AN145" i="1"/>
  <c r="AO145" i="1"/>
  <c r="AN146" i="1"/>
  <c r="AO146" i="1"/>
  <c r="AN147" i="1"/>
  <c r="AO147" i="1"/>
  <c r="AN148" i="1"/>
  <c r="AO148" i="1"/>
  <c r="AN149" i="1"/>
  <c r="AO149" i="1"/>
  <c r="AN150" i="1"/>
  <c r="AO150" i="1"/>
  <c r="AN151" i="1"/>
  <c r="AO151" i="1"/>
  <c r="AN152" i="1"/>
  <c r="AO152" i="1"/>
  <c r="AN153" i="1"/>
  <c r="AO153" i="1"/>
  <c r="AN154" i="1"/>
  <c r="AO154" i="1"/>
  <c r="AN155" i="1"/>
  <c r="AO155" i="1"/>
  <c r="AN156" i="1"/>
  <c r="AO156" i="1"/>
  <c r="AN157" i="1"/>
  <c r="AO157" i="1"/>
  <c r="AN158" i="1"/>
  <c r="AO158" i="1"/>
  <c r="AN159" i="1"/>
  <c r="AO159" i="1"/>
  <c r="AN160" i="1"/>
  <c r="AO160" i="1"/>
  <c r="AN161" i="1"/>
  <c r="AO161" i="1"/>
  <c r="AN162" i="1"/>
  <c r="AO162" i="1"/>
  <c r="AN163" i="1"/>
  <c r="AO163" i="1"/>
  <c r="AN164" i="1"/>
  <c r="AO164" i="1"/>
  <c r="AN165" i="1"/>
  <c r="AO165" i="1"/>
  <c r="AN166" i="1"/>
  <c r="AO166" i="1"/>
  <c r="AN167" i="1"/>
  <c r="AO167" i="1"/>
  <c r="AN168" i="1"/>
  <c r="AO168" i="1"/>
  <c r="AN169" i="1"/>
  <c r="AO169" i="1"/>
  <c r="AN170" i="1"/>
  <c r="AO170" i="1"/>
  <c r="AN171" i="1"/>
  <c r="AO171" i="1"/>
  <c r="AN172" i="1"/>
  <c r="AO172" i="1"/>
  <c r="AN173" i="1"/>
  <c r="AO173" i="1"/>
  <c r="AN174" i="1"/>
  <c r="AO174" i="1"/>
  <c r="AN175" i="1"/>
  <c r="AO175" i="1"/>
  <c r="AN176" i="1"/>
  <c r="AO176" i="1"/>
  <c r="AN177" i="1"/>
  <c r="AO177" i="1"/>
  <c r="AN178" i="1"/>
  <c r="AO178" i="1"/>
  <c r="AN179" i="1"/>
  <c r="AO179" i="1"/>
  <c r="AN180" i="1"/>
  <c r="AO180" i="1"/>
  <c r="AN181" i="1"/>
  <c r="AO181" i="1"/>
  <c r="AN182" i="1"/>
  <c r="AO182" i="1"/>
  <c r="AN183" i="1"/>
  <c r="AO183" i="1"/>
  <c r="AN184" i="1"/>
  <c r="AO184" i="1"/>
  <c r="AN185" i="1"/>
  <c r="AO185" i="1"/>
  <c r="AN186" i="1"/>
  <c r="AO186" i="1"/>
  <c r="AN187" i="1"/>
  <c r="AO187" i="1"/>
  <c r="AN188" i="1"/>
  <c r="AO188" i="1"/>
  <c r="AN189" i="1"/>
  <c r="AO189" i="1"/>
  <c r="AN190" i="1"/>
  <c r="AO190" i="1"/>
  <c r="AN191" i="1"/>
  <c r="AO191" i="1"/>
  <c r="AN192" i="1"/>
  <c r="AO192" i="1"/>
  <c r="AN193" i="1"/>
  <c r="AO193" i="1"/>
  <c r="AN194" i="1"/>
  <c r="AO194" i="1"/>
  <c r="AN195" i="1"/>
  <c r="AO195" i="1"/>
  <c r="AN196" i="1"/>
  <c r="AO196" i="1"/>
  <c r="AN197" i="1"/>
  <c r="AO197" i="1"/>
  <c r="AN198" i="1"/>
  <c r="AO198" i="1"/>
  <c r="AN199" i="1"/>
  <c r="AO199" i="1"/>
  <c r="AN200" i="1"/>
  <c r="AO200" i="1"/>
  <c r="AN201" i="1"/>
  <c r="AO201" i="1"/>
  <c r="AN202" i="1"/>
  <c r="AO202" i="1"/>
  <c r="AN203" i="1"/>
  <c r="AO203" i="1"/>
  <c r="AN204" i="1"/>
  <c r="AO204" i="1"/>
  <c r="AN205" i="1"/>
  <c r="AO205" i="1"/>
  <c r="AN206" i="1"/>
  <c r="AO206" i="1"/>
  <c r="AN207" i="1"/>
  <c r="AO207" i="1"/>
  <c r="AN208" i="1"/>
  <c r="AO208" i="1"/>
  <c r="AN209" i="1"/>
  <c r="AO209" i="1"/>
  <c r="AN210" i="1"/>
  <c r="AO210" i="1"/>
  <c r="AN211" i="1"/>
  <c r="AO211" i="1"/>
  <c r="AN212" i="1"/>
  <c r="AO212" i="1"/>
  <c r="AN213" i="1"/>
  <c r="AO213" i="1"/>
  <c r="AN214" i="1"/>
  <c r="AO214" i="1"/>
  <c r="AN215" i="1"/>
  <c r="AO215" i="1"/>
  <c r="AN216" i="1"/>
  <c r="AO216" i="1"/>
  <c r="AN217" i="1"/>
  <c r="AO217" i="1"/>
  <c r="AN218" i="1"/>
  <c r="AO218" i="1"/>
  <c r="AN219" i="1"/>
  <c r="AO219" i="1"/>
  <c r="AN220" i="1"/>
  <c r="AO220" i="1"/>
  <c r="AN221" i="1"/>
  <c r="AO221" i="1"/>
  <c r="AN222" i="1"/>
  <c r="AO222" i="1"/>
  <c r="AN223" i="1"/>
  <c r="AO223" i="1"/>
  <c r="AN224" i="1"/>
  <c r="AO224" i="1"/>
  <c r="AN225" i="1"/>
  <c r="AO225" i="1"/>
  <c r="AN226" i="1"/>
  <c r="AO226" i="1"/>
  <c r="AN227" i="1"/>
  <c r="AO227" i="1"/>
  <c r="AN228" i="1"/>
  <c r="AO228" i="1"/>
  <c r="AN229" i="1"/>
  <c r="AO229" i="1"/>
  <c r="AN230" i="1"/>
  <c r="AO230" i="1"/>
  <c r="AN231" i="1"/>
  <c r="AO231" i="1"/>
  <c r="AN232" i="1"/>
  <c r="AO232" i="1"/>
  <c r="AN233" i="1"/>
  <c r="AO233" i="1"/>
  <c r="AN234" i="1"/>
  <c r="AO234" i="1"/>
  <c r="AO17" i="1"/>
  <c r="AN17" i="1"/>
  <c r="AH18" i="1"/>
  <c r="AI18" i="1"/>
  <c r="AH19" i="1"/>
  <c r="AI19" i="1"/>
  <c r="AH20" i="1"/>
  <c r="AI20" i="1"/>
  <c r="AH21" i="1"/>
  <c r="AI21" i="1"/>
  <c r="AH22" i="1"/>
  <c r="AI22" i="1"/>
  <c r="AH23" i="1"/>
  <c r="AI23" i="1"/>
  <c r="AH24" i="1"/>
  <c r="AI24" i="1"/>
  <c r="AH25" i="1"/>
  <c r="AI25" i="1"/>
  <c r="AH26" i="1"/>
  <c r="AI26" i="1"/>
  <c r="AH27" i="1"/>
  <c r="AI27" i="1"/>
  <c r="AH28" i="1"/>
  <c r="AI28" i="1"/>
  <c r="AH29" i="1"/>
  <c r="AI29" i="1"/>
  <c r="AH30" i="1"/>
  <c r="AI30" i="1"/>
  <c r="AH31" i="1"/>
  <c r="AI31" i="1"/>
  <c r="AH32" i="1"/>
  <c r="AI32" i="1"/>
  <c r="AH33" i="1"/>
  <c r="AI33" i="1"/>
  <c r="AH34" i="1"/>
  <c r="AI34" i="1"/>
  <c r="AH35" i="1"/>
  <c r="AI35" i="1"/>
  <c r="AH36" i="1"/>
  <c r="AI36" i="1"/>
  <c r="AH37" i="1"/>
  <c r="AI37" i="1"/>
  <c r="AH38" i="1"/>
  <c r="AI38" i="1"/>
  <c r="AH39" i="1"/>
  <c r="AI39" i="1"/>
  <c r="AH40" i="1"/>
  <c r="AI40" i="1"/>
  <c r="AH41" i="1"/>
  <c r="AI41" i="1"/>
  <c r="AH42" i="1"/>
  <c r="AI42" i="1"/>
  <c r="AH43" i="1"/>
  <c r="AI43" i="1"/>
  <c r="AH44" i="1"/>
  <c r="AI44" i="1"/>
  <c r="AH45" i="1"/>
  <c r="AI45" i="1"/>
  <c r="AH46" i="1"/>
  <c r="AI46" i="1"/>
  <c r="AH47" i="1"/>
  <c r="AI47" i="1"/>
  <c r="AH48" i="1"/>
  <c r="AI48" i="1"/>
  <c r="AH49" i="1"/>
  <c r="AI49" i="1"/>
  <c r="AH50" i="1"/>
  <c r="AI50" i="1"/>
  <c r="AH51" i="1"/>
  <c r="AI51" i="1"/>
  <c r="AH52" i="1"/>
  <c r="AI52" i="1"/>
  <c r="AH53" i="1"/>
  <c r="AI53" i="1"/>
  <c r="AH54" i="1"/>
  <c r="AI54" i="1"/>
  <c r="AH55" i="1"/>
  <c r="AI55" i="1"/>
  <c r="AH56" i="1"/>
  <c r="AI56" i="1"/>
  <c r="AH57" i="1"/>
  <c r="AI57" i="1"/>
  <c r="AH58" i="1"/>
  <c r="AI58" i="1"/>
  <c r="AH59" i="1"/>
  <c r="AI59" i="1"/>
  <c r="AH60" i="1"/>
  <c r="AI60" i="1"/>
  <c r="AH61" i="1"/>
  <c r="AI61" i="1"/>
  <c r="AH62" i="1"/>
  <c r="AI62" i="1"/>
  <c r="AH63" i="1"/>
  <c r="AI63" i="1"/>
  <c r="AH64" i="1"/>
  <c r="AI64" i="1"/>
  <c r="AH65" i="1"/>
  <c r="AI65" i="1"/>
  <c r="AH66" i="1"/>
  <c r="AI66" i="1"/>
  <c r="AH67" i="1"/>
  <c r="AI67" i="1"/>
  <c r="AH68" i="1"/>
  <c r="AI68" i="1"/>
  <c r="AH69" i="1"/>
  <c r="AI69" i="1"/>
  <c r="AH70" i="1"/>
  <c r="AI70" i="1"/>
  <c r="AH71" i="1"/>
  <c r="AI71" i="1"/>
  <c r="AH72" i="1"/>
  <c r="AI72" i="1"/>
  <c r="AH73" i="1"/>
  <c r="AI73" i="1"/>
  <c r="AH74" i="1"/>
  <c r="AI74" i="1"/>
  <c r="AH75" i="1"/>
  <c r="AI75" i="1"/>
  <c r="AH76" i="1"/>
  <c r="AI76" i="1"/>
  <c r="AH77" i="1"/>
  <c r="AI77" i="1"/>
  <c r="AH78" i="1"/>
  <c r="AI78" i="1"/>
  <c r="AH79" i="1"/>
  <c r="AI79" i="1"/>
  <c r="AH80" i="1"/>
  <c r="AI80" i="1"/>
  <c r="AH81" i="1"/>
  <c r="AI81" i="1"/>
  <c r="AH82" i="1"/>
  <c r="AI82" i="1"/>
  <c r="AH83" i="1"/>
  <c r="AI83" i="1"/>
  <c r="AH84" i="1"/>
  <c r="AI84" i="1"/>
  <c r="AH85" i="1"/>
  <c r="AI85" i="1"/>
  <c r="AH86" i="1"/>
  <c r="AI86" i="1"/>
  <c r="AH87" i="1"/>
  <c r="AI87" i="1"/>
  <c r="AH88" i="1"/>
  <c r="AI88" i="1"/>
  <c r="AH89" i="1"/>
  <c r="AI89" i="1"/>
  <c r="AH90" i="1"/>
  <c r="AI90" i="1"/>
  <c r="AH91" i="1"/>
  <c r="AI91" i="1"/>
  <c r="AH92" i="1"/>
  <c r="AI92" i="1"/>
  <c r="AH93" i="1"/>
  <c r="AI93" i="1"/>
  <c r="AH94" i="1"/>
  <c r="AI94" i="1"/>
  <c r="AH95" i="1"/>
  <c r="AI95" i="1"/>
  <c r="AH96" i="1"/>
  <c r="AI96" i="1"/>
  <c r="AH97" i="1"/>
  <c r="AI97" i="1"/>
  <c r="AH98" i="1"/>
  <c r="AI98" i="1"/>
  <c r="AH99" i="1"/>
  <c r="AI99" i="1"/>
  <c r="AH100" i="1"/>
  <c r="AI100" i="1"/>
  <c r="AH101" i="1"/>
  <c r="AI101" i="1"/>
  <c r="AH102" i="1"/>
  <c r="AI102" i="1"/>
  <c r="AH103" i="1"/>
  <c r="AI103" i="1"/>
  <c r="AH104" i="1"/>
  <c r="AI104" i="1"/>
  <c r="AH105" i="1"/>
  <c r="AI105" i="1"/>
  <c r="AH106" i="1"/>
  <c r="AI106" i="1"/>
  <c r="AH107" i="1"/>
  <c r="AI107" i="1"/>
  <c r="AH108" i="1"/>
  <c r="AI108" i="1"/>
  <c r="AH109" i="1"/>
  <c r="AI109" i="1"/>
  <c r="AH110" i="1"/>
  <c r="AI110" i="1"/>
  <c r="AH111" i="1"/>
  <c r="AI111" i="1"/>
  <c r="AH112" i="1"/>
  <c r="AI112" i="1"/>
  <c r="AH113" i="1"/>
  <c r="AI113" i="1"/>
  <c r="AH114" i="1"/>
  <c r="AI114" i="1"/>
  <c r="AH115" i="1"/>
  <c r="AI115" i="1"/>
  <c r="AH116" i="1"/>
  <c r="AI116" i="1"/>
  <c r="AH117" i="1"/>
  <c r="AI117" i="1"/>
  <c r="AH118" i="1"/>
  <c r="AI118" i="1"/>
  <c r="AH119" i="1"/>
  <c r="AI119" i="1"/>
  <c r="AH120" i="1"/>
  <c r="AI120" i="1"/>
  <c r="AH121" i="1"/>
  <c r="AI121" i="1"/>
  <c r="AH122" i="1"/>
  <c r="AI122" i="1"/>
  <c r="AH123" i="1"/>
  <c r="AI123" i="1"/>
  <c r="AH124" i="1"/>
  <c r="AI124" i="1"/>
  <c r="AH125" i="1"/>
  <c r="AI125" i="1"/>
  <c r="AH126" i="1"/>
  <c r="AI126" i="1"/>
  <c r="AH127" i="1"/>
  <c r="AI127" i="1"/>
  <c r="AH128" i="1"/>
  <c r="AI128" i="1"/>
  <c r="AH129" i="1"/>
  <c r="AI129" i="1"/>
  <c r="AH130" i="1"/>
  <c r="AI130" i="1"/>
  <c r="AH131" i="1"/>
  <c r="AI131" i="1"/>
  <c r="AH132" i="1"/>
  <c r="AI132" i="1"/>
  <c r="AH133" i="1"/>
  <c r="AI133" i="1"/>
  <c r="AH134" i="1"/>
  <c r="AI134" i="1"/>
  <c r="AH135" i="1"/>
  <c r="AI135" i="1"/>
  <c r="AH136" i="1"/>
  <c r="AI136" i="1"/>
  <c r="AH137" i="1"/>
  <c r="AI137" i="1"/>
  <c r="AH138" i="1"/>
  <c r="AI138" i="1"/>
  <c r="AH139" i="1"/>
  <c r="AI139" i="1"/>
  <c r="AH140" i="1"/>
  <c r="AI140" i="1"/>
  <c r="AH141" i="1"/>
  <c r="AI141" i="1"/>
  <c r="AH142" i="1"/>
  <c r="AI142" i="1"/>
  <c r="AH143" i="1"/>
  <c r="AI143" i="1"/>
  <c r="AH144" i="1"/>
  <c r="AI144" i="1"/>
  <c r="AH145" i="1"/>
  <c r="AI145" i="1"/>
  <c r="AH146" i="1"/>
  <c r="AI146" i="1"/>
  <c r="AH147" i="1"/>
  <c r="AI147" i="1"/>
  <c r="AH148" i="1"/>
  <c r="AI148" i="1"/>
  <c r="AH149" i="1"/>
  <c r="AI149" i="1"/>
  <c r="AH150" i="1"/>
  <c r="AI150" i="1"/>
  <c r="AH151" i="1"/>
  <c r="AI151" i="1"/>
  <c r="AH152" i="1"/>
  <c r="AI152" i="1"/>
  <c r="AH153" i="1"/>
  <c r="AI153" i="1"/>
  <c r="AH154" i="1"/>
  <c r="AI154" i="1"/>
  <c r="AH155" i="1"/>
  <c r="AI155" i="1"/>
  <c r="AH156" i="1"/>
  <c r="AI156" i="1"/>
  <c r="AH157" i="1"/>
  <c r="AI157" i="1"/>
  <c r="AH158" i="1"/>
  <c r="AI158" i="1"/>
  <c r="AH159" i="1"/>
  <c r="AI159" i="1"/>
  <c r="AH160" i="1"/>
  <c r="AI160" i="1"/>
  <c r="AH161" i="1"/>
  <c r="AI161" i="1"/>
  <c r="AH162" i="1"/>
  <c r="AI162" i="1"/>
  <c r="AH163" i="1"/>
  <c r="AI163" i="1"/>
  <c r="AH164" i="1"/>
  <c r="AI164" i="1"/>
  <c r="AH165" i="1"/>
  <c r="AI165" i="1"/>
  <c r="AH166" i="1"/>
  <c r="AI166" i="1"/>
  <c r="AH167" i="1"/>
  <c r="AI167" i="1"/>
  <c r="AH168" i="1"/>
  <c r="AI168" i="1"/>
  <c r="AH169" i="1"/>
  <c r="AI169" i="1"/>
  <c r="AH170" i="1"/>
  <c r="AI170" i="1"/>
  <c r="AH171" i="1"/>
  <c r="AI171" i="1"/>
  <c r="AH172" i="1"/>
  <c r="AI172" i="1"/>
  <c r="AH173" i="1"/>
  <c r="AI173" i="1"/>
  <c r="AH174" i="1"/>
  <c r="AI174" i="1"/>
  <c r="AH175" i="1"/>
  <c r="AI175" i="1"/>
  <c r="AH176" i="1"/>
  <c r="AI176" i="1"/>
  <c r="AH177" i="1"/>
  <c r="AI177" i="1"/>
  <c r="AH178" i="1"/>
  <c r="AI178" i="1"/>
  <c r="AH179" i="1"/>
  <c r="AI179" i="1"/>
  <c r="AH180" i="1"/>
  <c r="AI180" i="1"/>
  <c r="AH181" i="1"/>
  <c r="AI181" i="1"/>
  <c r="AH182" i="1"/>
  <c r="AI182" i="1"/>
  <c r="AH183" i="1"/>
  <c r="AI183" i="1"/>
  <c r="AH184" i="1"/>
  <c r="AI184" i="1"/>
  <c r="AH185" i="1"/>
  <c r="AI185" i="1"/>
  <c r="AH186" i="1"/>
  <c r="AI186" i="1"/>
  <c r="AH187" i="1"/>
  <c r="AI187" i="1"/>
  <c r="AH188" i="1"/>
  <c r="AI188" i="1"/>
  <c r="AH189" i="1"/>
  <c r="AI189" i="1"/>
  <c r="AH190" i="1"/>
  <c r="AI190" i="1"/>
  <c r="AH191" i="1"/>
  <c r="AI191" i="1"/>
  <c r="AH192" i="1"/>
  <c r="AI192" i="1"/>
  <c r="AH193" i="1"/>
  <c r="AI193" i="1"/>
  <c r="AH194" i="1"/>
  <c r="AI194" i="1"/>
  <c r="AH195" i="1"/>
  <c r="AI195" i="1"/>
  <c r="AH196" i="1"/>
  <c r="AI196" i="1"/>
  <c r="AH197" i="1"/>
  <c r="AI197" i="1"/>
  <c r="AH198" i="1"/>
  <c r="AI198" i="1"/>
  <c r="AH199" i="1"/>
  <c r="AI199" i="1"/>
  <c r="AH200" i="1"/>
  <c r="AI200" i="1"/>
  <c r="AH201" i="1"/>
  <c r="AI201" i="1"/>
  <c r="AH202" i="1"/>
  <c r="AI202" i="1"/>
  <c r="AH203" i="1"/>
  <c r="AI203" i="1"/>
  <c r="AH204" i="1"/>
  <c r="AI204" i="1"/>
  <c r="AH205" i="1"/>
  <c r="AI205" i="1"/>
  <c r="AH206" i="1"/>
  <c r="AI206" i="1"/>
  <c r="AH207" i="1"/>
  <c r="AI207" i="1"/>
  <c r="AH208" i="1"/>
  <c r="AI208" i="1"/>
  <c r="AH209" i="1"/>
  <c r="AI209" i="1"/>
  <c r="AH210" i="1"/>
  <c r="AI210" i="1"/>
  <c r="AH211" i="1"/>
  <c r="AI211" i="1"/>
  <c r="AH212" i="1"/>
  <c r="AI212" i="1"/>
  <c r="AH213" i="1"/>
  <c r="AI213" i="1"/>
  <c r="AH214" i="1"/>
  <c r="AI214" i="1"/>
  <c r="AH215" i="1"/>
  <c r="AI215" i="1"/>
  <c r="AH216" i="1"/>
  <c r="AI216" i="1"/>
  <c r="AH217" i="1"/>
  <c r="AI217" i="1"/>
  <c r="AH218" i="1"/>
  <c r="AI218" i="1"/>
  <c r="AH219" i="1"/>
  <c r="AI219" i="1"/>
  <c r="AH220" i="1"/>
  <c r="AI220" i="1"/>
  <c r="AH221" i="1"/>
  <c r="AI221" i="1"/>
  <c r="AH222" i="1"/>
  <c r="AI222" i="1"/>
  <c r="AH223" i="1"/>
  <c r="AI223" i="1"/>
  <c r="AH224" i="1"/>
  <c r="AI224" i="1"/>
  <c r="AH225" i="1"/>
  <c r="AI225" i="1"/>
  <c r="AH226" i="1"/>
  <c r="AI226" i="1"/>
  <c r="AH227" i="1"/>
  <c r="AI227" i="1"/>
  <c r="AH228" i="1"/>
  <c r="AI228" i="1"/>
  <c r="AH229" i="1"/>
  <c r="AI229" i="1"/>
  <c r="AH230" i="1"/>
  <c r="AI230" i="1"/>
  <c r="AH231" i="1"/>
  <c r="AI231" i="1"/>
  <c r="AH232" i="1"/>
  <c r="AI232" i="1"/>
  <c r="AH233" i="1"/>
  <c r="AI233" i="1"/>
  <c r="AH234" i="1"/>
  <c r="AI234" i="1"/>
  <c r="AJ234" i="1"/>
  <c r="AK234" i="1"/>
  <c r="AI17" i="1"/>
  <c r="AH17" i="1"/>
  <c r="Y18" i="1"/>
  <c r="Z18" i="1"/>
  <c r="AA18" i="1"/>
  <c r="Y19" i="1"/>
  <c r="Z19" i="1"/>
  <c r="AA19" i="1"/>
  <c r="Y20" i="1"/>
  <c r="Z20" i="1"/>
  <c r="AA20" i="1"/>
  <c r="Y21" i="1"/>
  <c r="Z21" i="1"/>
  <c r="AA21" i="1"/>
  <c r="Y22" i="1"/>
  <c r="Z22" i="1"/>
  <c r="AA22" i="1"/>
  <c r="Y23" i="1"/>
  <c r="Z23" i="1"/>
  <c r="AA23" i="1"/>
  <c r="Y24" i="1"/>
  <c r="Z24" i="1"/>
  <c r="AA24" i="1"/>
  <c r="Y25" i="1"/>
  <c r="Z25" i="1"/>
  <c r="AA25" i="1"/>
  <c r="Y26" i="1"/>
  <c r="Z26" i="1"/>
  <c r="AA26" i="1"/>
  <c r="Y27" i="1"/>
  <c r="Z27" i="1"/>
  <c r="AA27" i="1"/>
  <c r="Y28" i="1"/>
  <c r="Z28" i="1"/>
  <c r="AA28" i="1"/>
  <c r="Y29" i="1"/>
  <c r="Z29" i="1"/>
  <c r="AA29" i="1"/>
  <c r="Y30" i="1"/>
  <c r="Z30" i="1"/>
  <c r="AA30" i="1"/>
  <c r="Y31" i="1"/>
  <c r="Z31" i="1"/>
  <c r="AA31" i="1"/>
  <c r="Y32" i="1"/>
  <c r="Z32" i="1"/>
  <c r="AA32" i="1"/>
  <c r="Y33" i="1"/>
  <c r="Z33" i="1"/>
  <c r="AA33" i="1"/>
  <c r="Y34" i="1"/>
  <c r="Z34" i="1"/>
  <c r="AA34" i="1"/>
  <c r="Y35" i="1"/>
  <c r="Z35" i="1"/>
  <c r="AA35" i="1"/>
  <c r="Y36" i="1"/>
  <c r="Z36" i="1"/>
  <c r="AA36" i="1"/>
  <c r="Y37" i="1"/>
  <c r="Z37" i="1"/>
  <c r="AA37" i="1"/>
  <c r="Y38" i="1"/>
  <c r="Z38" i="1"/>
  <c r="AA38" i="1"/>
  <c r="Y39" i="1"/>
  <c r="Z39" i="1"/>
  <c r="AA39" i="1"/>
  <c r="Y40" i="1"/>
  <c r="Z40" i="1"/>
  <c r="AA40" i="1"/>
  <c r="Y41" i="1"/>
  <c r="Z41" i="1"/>
  <c r="AA41" i="1"/>
  <c r="Y42" i="1"/>
  <c r="Z42" i="1"/>
  <c r="AA42" i="1"/>
  <c r="Y43" i="1"/>
  <c r="Z43" i="1"/>
  <c r="AA43" i="1"/>
  <c r="Y44" i="1"/>
  <c r="Z44" i="1"/>
  <c r="AA44" i="1"/>
  <c r="Y45" i="1"/>
  <c r="Z45" i="1"/>
  <c r="AA45" i="1"/>
  <c r="Y46" i="1"/>
  <c r="Z46" i="1"/>
  <c r="AA46" i="1"/>
  <c r="Y47" i="1"/>
  <c r="Z47" i="1"/>
  <c r="AA47" i="1"/>
  <c r="Y48" i="1"/>
  <c r="Z48" i="1"/>
  <c r="AA48" i="1"/>
  <c r="Y49" i="1"/>
  <c r="Z49" i="1"/>
  <c r="AA49" i="1"/>
  <c r="Y50" i="1"/>
  <c r="Z50" i="1"/>
  <c r="AA50" i="1"/>
  <c r="Y51" i="1"/>
  <c r="Z51" i="1"/>
  <c r="AA51" i="1"/>
  <c r="Y52" i="1"/>
  <c r="Z52" i="1"/>
  <c r="AA52" i="1"/>
  <c r="Y53" i="1"/>
  <c r="Z53" i="1"/>
  <c r="AA53" i="1"/>
  <c r="Y54" i="1"/>
  <c r="Z54" i="1"/>
  <c r="AA54" i="1"/>
  <c r="Y55" i="1"/>
  <c r="Z55" i="1"/>
  <c r="AA55" i="1"/>
  <c r="Y56" i="1"/>
  <c r="Z56" i="1"/>
  <c r="AA56" i="1"/>
  <c r="Y57" i="1"/>
  <c r="Z57" i="1"/>
  <c r="AA57" i="1"/>
  <c r="Y58" i="1"/>
  <c r="Z58" i="1"/>
  <c r="AA58" i="1"/>
  <c r="Y59" i="1"/>
  <c r="Z59" i="1"/>
  <c r="AA59" i="1"/>
  <c r="Y60" i="1"/>
  <c r="Z60" i="1"/>
  <c r="AA60" i="1"/>
  <c r="Y61" i="1"/>
  <c r="Z61" i="1"/>
  <c r="AA61" i="1"/>
  <c r="Y62" i="1"/>
  <c r="Z62" i="1"/>
  <c r="AA62" i="1"/>
  <c r="Y63" i="1"/>
  <c r="Z63" i="1"/>
  <c r="AA63" i="1"/>
  <c r="Y64" i="1"/>
  <c r="Z64" i="1"/>
  <c r="AA64" i="1"/>
  <c r="Y65" i="1"/>
  <c r="Z65" i="1"/>
  <c r="AA65" i="1"/>
  <c r="Y66" i="1"/>
  <c r="Z66" i="1"/>
  <c r="AA66" i="1"/>
  <c r="Y67" i="1"/>
  <c r="Z67" i="1"/>
  <c r="AA67" i="1"/>
  <c r="Y68" i="1"/>
  <c r="Z68" i="1"/>
  <c r="AA68" i="1"/>
  <c r="Y69" i="1"/>
  <c r="Z69" i="1"/>
  <c r="AA69" i="1"/>
  <c r="Y70" i="1"/>
  <c r="Z70" i="1"/>
  <c r="AA70" i="1"/>
  <c r="Y71" i="1"/>
  <c r="Z71" i="1"/>
  <c r="AA71" i="1"/>
  <c r="Y72" i="1"/>
  <c r="Z72" i="1"/>
  <c r="AA72" i="1"/>
  <c r="Y73" i="1"/>
  <c r="Z73" i="1"/>
  <c r="AA73" i="1"/>
  <c r="Y74" i="1"/>
  <c r="Z74" i="1"/>
  <c r="AA74" i="1"/>
  <c r="Y75" i="1"/>
  <c r="Z75" i="1"/>
  <c r="AA75" i="1"/>
  <c r="Y76" i="1"/>
  <c r="Z76" i="1"/>
  <c r="AA76" i="1"/>
  <c r="Y77" i="1"/>
  <c r="Z77" i="1"/>
  <c r="AA77" i="1"/>
  <c r="Y78" i="1"/>
  <c r="Z78" i="1"/>
  <c r="AA78" i="1"/>
  <c r="Y79" i="1"/>
  <c r="Z79" i="1"/>
  <c r="AA79" i="1"/>
  <c r="Y80" i="1"/>
  <c r="Z80" i="1"/>
  <c r="AA80" i="1"/>
  <c r="Y81" i="1"/>
  <c r="Z81" i="1"/>
  <c r="AA81" i="1"/>
  <c r="Y82" i="1"/>
  <c r="Z82" i="1"/>
  <c r="AA82" i="1"/>
  <c r="Y83" i="1"/>
  <c r="Z83" i="1"/>
  <c r="AA83" i="1"/>
  <c r="Y84" i="1"/>
  <c r="Z84" i="1"/>
  <c r="AA84" i="1"/>
  <c r="Y85" i="1"/>
  <c r="Z85" i="1"/>
  <c r="AA85" i="1"/>
  <c r="Y86" i="1"/>
  <c r="Z86" i="1"/>
  <c r="AA86" i="1"/>
  <c r="Y87" i="1"/>
  <c r="Z87" i="1"/>
  <c r="AA87" i="1"/>
  <c r="Y88" i="1"/>
  <c r="Z88" i="1"/>
  <c r="AA88" i="1"/>
  <c r="Y89" i="1"/>
  <c r="Z89" i="1"/>
  <c r="AA89" i="1"/>
  <c r="Y90" i="1"/>
  <c r="Z90" i="1"/>
  <c r="AA90" i="1"/>
  <c r="Y91" i="1"/>
  <c r="Z91" i="1"/>
  <c r="AA91" i="1"/>
  <c r="Y92" i="1"/>
  <c r="Z92" i="1"/>
  <c r="AA92" i="1"/>
  <c r="Y93" i="1"/>
  <c r="Z93" i="1"/>
  <c r="AA93" i="1"/>
  <c r="Y94" i="1"/>
  <c r="Z94" i="1"/>
  <c r="AA94" i="1"/>
  <c r="Y95" i="1"/>
  <c r="Z95" i="1"/>
  <c r="AA95" i="1"/>
  <c r="Y96" i="1"/>
  <c r="Z96" i="1"/>
  <c r="AA96" i="1"/>
  <c r="Y97" i="1"/>
  <c r="Z97" i="1"/>
  <c r="AA97" i="1"/>
  <c r="Y98" i="1"/>
  <c r="Z98" i="1"/>
  <c r="AA98" i="1"/>
  <c r="Y99" i="1"/>
  <c r="Z99" i="1"/>
  <c r="AA99" i="1"/>
  <c r="Y100" i="1"/>
  <c r="Z100" i="1"/>
  <c r="AA100" i="1"/>
  <c r="Y101" i="1"/>
  <c r="Z101" i="1"/>
  <c r="AA101" i="1"/>
  <c r="Y102" i="1"/>
  <c r="Z102" i="1"/>
  <c r="AA102" i="1"/>
  <c r="Y103" i="1"/>
  <c r="Z103" i="1"/>
  <c r="AA103" i="1"/>
  <c r="Y104" i="1"/>
  <c r="Z104" i="1"/>
  <c r="AA104" i="1"/>
  <c r="Y105" i="1"/>
  <c r="Z105" i="1"/>
  <c r="AA105" i="1"/>
  <c r="Y106" i="1"/>
  <c r="Z106" i="1"/>
  <c r="AA106" i="1"/>
  <c r="Y107" i="1"/>
  <c r="Z107" i="1"/>
  <c r="AA107" i="1"/>
  <c r="Y108" i="1"/>
  <c r="Z108" i="1"/>
  <c r="AA108" i="1"/>
  <c r="Y109" i="1"/>
  <c r="Z109" i="1"/>
  <c r="AA109" i="1"/>
  <c r="Y110" i="1"/>
  <c r="Z110" i="1"/>
  <c r="AA110" i="1"/>
  <c r="Y111" i="1"/>
  <c r="Z111" i="1"/>
  <c r="AA111" i="1"/>
  <c r="Y112" i="1"/>
  <c r="Z112" i="1"/>
  <c r="AA112" i="1"/>
  <c r="Y113" i="1"/>
  <c r="Z113" i="1"/>
  <c r="AA113" i="1"/>
  <c r="Y114" i="1"/>
  <c r="Z114" i="1"/>
  <c r="AA114" i="1"/>
  <c r="Y115" i="1"/>
  <c r="Z115" i="1"/>
  <c r="AA115" i="1"/>
  <c r="Y116" i="1"/>
  <c r="Z116" i="1"/>
  <c r="AA116" i="1"/>
  <c r="Y117" i="1"/>
  <c r="Z117" i="1"/>
  <c r="AA117" i="1"/>
  <c r="Y118" i="1"/>
  <c r="Z118" i="1"/>
  <c r="AA118" i="1"/>
  <c r="Y119" i="1"/>
  <c r="Z119" i="1"/>
  <c r="AA119" i="1"/>
  <c r="Y120" i="1"/>
  <c r="Z120" i="1"/>
  <c r="AA120" i="1"/>
  <c r="Y121" i="1"/>
  <c r="Z121" i="1"/>
  <c r="AA121" i="1"/>
  <c r="Y122" i="1"/>
  <c r="Z122" i="1"/>
  <c r="AA122" i="1"/>
  <c r="Y123" i="1"/>
  <c r="Z123" i="1"/>
  <c r="AA123" i="1"/>
  <c r="Y124" i="1"/>
  <c r="Z124" i="1"/>
  <c r="AA124" i="1"/>
  <c r="Y125" i="1"/>
  <c r="Z125" i="1"/>
  <c r="AA125" i="1"/>
  <c r="Y126" i="1"/>
  <c r="Z126" i="1"/>
  <c r="AA126" i="1"/>
  <c r="Y127" i="1"/>
  <c r="Z127" i="1"/>
  <c r="AA127" i="1"/>
  <c r="Y128" i="1"/>
  <c r="Z128" i="1"/>
  <c r="AA128" i="1"/>
  <c r="Y129" i="1"/>
  <c r="Z129" i="1"/>
  <c r="AA129" i="1"/>
  <c r="Y130" i="1"/>
  <c r="Z130" i="1"/>
  <c r="AA130" i="1"/>
  <c r="Y131" i="1"/>
  <c r="Z131" i="1"/>
  <c r="AA131" i="1"/>
  <c r="Y132" i="1"/>
  <c r="Z132" i="1"/>
  <c r="AA132" i="1"/>
  <c r="Y133" i="1"/>
  <c r="Z133" i="1"/>
  <c r="AA133" i="1"/>
  <c r="Y134" i="1"/>
  <c r="Z134" i="1"/>
  <c r="AA134" i="1"/>
  <c r="Y135" i="1"/>
  <c r="Z135" i="1"/>
  <c r="AA135" i="1"/>
  <c r="Y136" i="1"/>
  <c r="Z136" i="1"/>
  <c r="AA136" i="1"/>
  <c r="Y137" i="1"/>
  <c r="Z137" i="1"/>
  <c r="AA137" i="1"/>
  <c r="Y138" i="1"/>
  <c r="Z138" i="1"/>
  <c r="AA138" i="1"/>
  <c r="Y139" i="1"/>
  <c r="Z139" i="1"/>
  <c r="AA139" i="1"/>
  <c r="Y140" i="1"/>
  <c r="Z140" i="1"/>
  <c r="AA140" i="1"/>
  <c r="Y141" i="1"/>
  <c r="Z141" i="1"/>
  <c r="AA141" i="1"/>
  <c r="Y142" i="1"/>
  <c r="Z142" i="1"/>
  <c r="AA142" i="1"/>
  <c r="Y143" i="1"/>
  <c r="Z143" i="1"/>
  <c r="AA143" i="1"/>
  <c r="Y144" i="1"/>
  <c r="Z144" i="1"/>
  <c r="AA144" i="1"/>
  <c r="Y145" i="1"/>
  <c r="Z145" i="1"/>
  <c r="AA145" i="1"/>
  <c r="Y146" i="1"/>
  <c r="Z146" i="1"/>
  <c r="AA146" i="1"/>
  <c r="Y147" i="1"/>
  <c r="Z147" i="1"/>
  <c r="AA147" i="1"/>
  <c r="Y148" i="1"/>
  <c r="Z148" i="1"/>
  <c r="AA148" i="1"/>
  <c r="Y149" i="1"/>
  <c r="Z149" i="1"/>
  <c r="AA149" i="1"/>
  <c r="Y150" i="1"/>
  <c r="Z150" i="1"/>
  <c r="AA150" i="1"/>
  <c r="Y151" i="1"/>
  <c r="Z151" i="1"/>
  <c r="AA151" i="1"/>
  <c r="Y152" i="1"/>
  <c r="Z152" i="1"/>
  <c r="AA152" i="1"/>
  <c r="Y153" i="1"/>
  <c r="Z153" i="1"/>
  <c r="AA153" i="1"/>
  <c r="Y154" i="1"/>
  <c r="Z154" i="1"/>
  <c r="AA154" i="1"/>
  <c r="Y155" i="1"/>
  <c r="Z155" i="1"/>
  <c r="AA155" i="1"/>
  <c r="Y156" i="1"/>
  <c r="Z156" i="1"/>
  <c r="AA156" i="1"/>
  <c r="Y157" i="1"/>
  <c r="Z157" i="1"/>
  <c r="AA157" i="1"/>
  <c r="Y158" i="1"/>
  <c r="Z158" i="1"/>
  <c r="AA158" i="1"/>
  <c r="Y159" i="1"/>
  <c r="Z159" i="1"/>
  <c r="AA159" i="1"/>
  <c r="Y160" i="1"/>
  <c r="Z160" i="1"/>
  <c r="AA160" i="1"/>
  <c r="Y161" i="1"/>
  <c r="Z161" i="1"/>
  <c r="AA161" i="1"/>
  <c r="Y162" i="1"/>
  <c r="Z162" i="1"/>
  <c r="AA162" i="1"/>
  <c r="Y163" i="1"/>
  <c r="Z163" i="1"/>
  <c r="AA163" i="1"/>
  <c r="Y164" i="1"/>
  <c r="Z164" i="1"/>
  <c r="AA164" i="1"/>
  <c r="Y165" i="1"/>
  <c r="Z165" i="1"/>
  <c r="AA165" i="1"/>
  <c r="Y166" i="1"/>
  <c r="Z166" i="1"/>
  <c r="AA166" i="1"/>
  <c r="Y167" i="1"/>
  <c r="Z167" i="1"/>
  <c r="AA167" i="1"/>
  <c r="Y168" i="1"/>
  <c r="Z168" i="1"/>
  <c r="AA168" i="1"/>
  <c r="Y169" i="1"/>
  <c r="Z169" i="1"/>
  <c r="AA169" i="1"/>
  <c r="Y170" i="1"/>
  <c r="Z170" i="1"/>
  <c r="AA170" i="1"/>
  <c r="Y171" i="1"/>
  <c r="Z171" i="1"/>
  <c r="AA171" i="1"/>
  <c r="Y172" i="1"/>
  <c r="Z172" i="1"/>
  <c r="AA172" i="1"/>
  <c r="Y173" i="1"/>
  <c r="Z173" i="1"/>
  <c r="AA173" i="1"/>
  <c r="Y174" i="1"/>
  <c r="Z174" i="1"/>
  <c r="AA174" i="1"/>
  <c r="Y175" i="1"/>
  <c r="Z175" i="1"/>
  <c r="AA175" i="1"/>
  <c r="Y176" i="1"/>
  <c r="Z176" i="1"/>
  <c r="AA176" i="1"/>
  <c r="Y177" i="1"/>
  <c r="Z177" i="1"/>
  <c r="AA177" i="1"/>
  <c r="Y178" i="1"/>
  <c r="Z178" i="1"/>
  <c r="AA178" i="1"/>
  <c r="Y179" i="1"/>
  <c r="Z179" i="1"/>
  <c r="AA179" i="1"/>
  <c r="Y180" i="1"/>
  <c r="Z180" i="1"/>
  <c r="AA180" i="1"/>
  <c r="Y181" i="1"/>
  <c r="Z181" i="1"/>
  <c r="AA181" i="1"/>
  <c r="Y182" i="1"/>
  <c r="Z182" i="1"/>
  <c r="AA182" i="1"/>
  <c r="Y183" i="1"/>
  <c r="Z183" i="1"/>
  <c r="AA183" i="1"/>
  <c r="Y184" i="1"/>
  <c r="Z184" i="1"/>
  <c r="AA184" i="1"/>
  <c r="Y185" i="1"/>
  <c r="Z185" i="1"/>
  <c r="AA185" i="1"/>
  <c r="Y186" i="1"/>
  <c r="Z186" i="1"/>
  <c r="AA186" i="1"/>
  <c r="Y187" i="1"/>
  <c r="Z187" i="1"/>
  <c r="AA187" i="1"/>
  <c r="Y188" i="1"/>
  <c r="Z188" i="1"/>
  <c r="AA188" i="1"/>
  <c r="Y189" i="1"/>
  <c r="Z189" i="1"/>
  <c r="AA189" i="1"/>
  <c r="Y190" i="1"/>
  <c r="Z190" i="1"/>
  <c r="AA190" i="1"/>
  <c r="Y191" i="1"/>
  <c r="Z191" i="1"/>
  <c r="AA191" i="1"/>
  <c r="Y192" i="1"/>
  <c r="Z192" i="1"/>
  <c r="AA192" i="1"/>
  <c r="Y193" i="1"/>
  <c r="Z193" i="1"/>
  <c r="AA193" i="1"/>
  <c r="Y194" i="1"/>
  <c r="Z194" i="1"/>
  <c r="AA194" i="1"/>
  <c r="Y195" i="1"/>
  <c r="Z195" i="1"/>
  <c r="AA195" i="1"/>
  <c r="Y196" i="1"/>
  <c r="Z196" i="1"/>
  <c r="AA196" i="1"/>
  <c r="Y197" i="1"/>
  <c r="Z197" i="1"/>
  <c r="AA197" i="1"/>
  <c r="Y198" i="1"/>
  <c r="Z198" i="1"/>
  <c r="AA198" i="1"/>
  <c r="Y199" i="1"/>
  <c r="Z199" i="1"/>
  <c r="AA199" i="1"/>
  <c r="Y200" i="1"/>
  <c r="Z200" i="1"/>
  <c r="AA200" i="1"/>
  <c r="Y201" i="1"/>
  <c r="Z201" i="1"/>
  <c r="AA201" i="1"/>
  <c r="Y202" i="1"/>
  <c r="Z202" i="1"/>
  <c r="AA202" i="1"/>
  <c r="Y203" i="1"/>
  <c r="Z203" i="1"/>
  <c r="AA203" i="1"/>
  <c r="Y204" i="1"/>
  <c r="Z204" i="1"/>
  <c r="AA204" i="1"/>
  <c r="Y205" i="1"/>
  <c r="Z205" i="1"/>
  <c r="AA205" i="1"/>
  <c r="Y206" i="1"/>
  <c r="Z206" i="1"/>
  <c r="AA206" i="1"/>
  <c r="Y207" i="1"/>
  <c r="Z207" i="1"/>
  <c r="AA207" i="1"/>
  <c r="Y208" i="1"/>
  <c r="Z208" i="1"/>
  <c r="AA208" i="1"/>
  <c r="Y209" i="1"/>
  <c r="Z209" i="1"/>
  <c r="AA209" i="1"/>
  <c r="Y210" i="1"/>
  <c r="Z210" i="1"/>
  <c r="AA210" i="1"/>
  <c r="Y211" i="1"/>
  <c r="Z211" i="1"/>
  <c r="AA211" i="1"/>
  <c r="Y212" i="1"/>
  <c r="Z212" i="1"/>
  <c r="AA212" i="1"/>
  <c r="Y213" i="1"/>
  <c r="Z213" i="1"/>
  <c r="AA213" i="1"/>
  <c r="Y214" i="1"/>
  <c r="Z214" i="1"/>
  <c r="AA214" i="1"/>
  <c r="Y215" i="1"/>
  <c r="Z215" i="1"/>
  <c r="AA215" i="1"/>
  <c r="Y216" i="1"/>
  <c r="Z216" i="1"/>
  <c r="AA216" i="1"/>
  <c r="Y217" i="1"/>
  <c r="Z217" i="1"/>
  <c r="AA217" i="1"/>
  <c r="Y218" i="1"/>
  <c r="Z218" i="1"/>
  <c r="AA218" i="1"/>
  <c r="Y219" i="1"/>
  <c r="Z219" i="1"/>
  <c r="AA219" i="1"/>
  <c r="Y220" i="1"/>
  <c r="Z220" i="1"/>
  <c r="AA220" i="1"/>
  <c r="Y221" i="1"/>
  <c r="Z221" i="1"/>
  <c r="AA221" i="1"/>
  <c r="Y222" i="1"/>
  <c r="Z222" i="1"/>
  <c r="AA222" i="1"/>
  <c r="Y223" i="1"/>
  <c r="Z223" i="1"/>
  <c r="AA223" i="1"/>
  <c r="Y224" i="1"/>
  <c r="Z224" i="1"/>
  <c r="AA224" i="1"/>
  <c r="Y225" i="1"/>
  <c r="Z225" i="1"/>
  <c r="AA225" i="1"/>
  <c r="Y226" i="1"/>
  <c r="Z226" i="1"/>
  <c r="AA226" i="1"/>
  <c r="Y227" i="1"/>
  <c r="Z227" i="1"/>
  <c r="AA227" i="1"/>
  <c r="Y228" i="1"/>
  <c r="Z228" i="1"/>
  <c r="AA228" i="1"/>
  <c r="Y229" i="1"/>
  <c r="Z229" i="1"/>
  <c r="AA229" i="1"/>
  <c r="Y230" i="1"/>
  <c r="Z230" i="1"/>
  <c r="AA230" i="1"/>
  <c r="Y231" i="1"/>
  <c r="Z231" i="1"/>
  <c r="AA231" i="1"/>
  <c r="Y232" i="1"/>
  <c r="Z232" i="1"/>
  <c r="AA232" i="1"/>
  <c r="Y233" i="1"/>
  <c r="Z233" i="1"/>
  <c r="AA233" i="1"/>
  <c r="Y234" i="1"/>
  <c r="Z234" i="1"/>
  <c r="AA234" i="1"/>
  <c r="AB234" i="1"/>
  <c r="AC234" i="1"/>
  <c r="AA17" i="1"/>
  <c r="Z17" i="1"/>
  <c r="Y17" i="1"/>
  <c r="O142" i="5" l="1"/>
  <c r="P142" i="5"/>
  <c r="Q142" i="5"/>
  <c r="O143" i="5"/>
  <c r="P143" i="5"/>
  <c r="Q143" i="5"/>
  <c r="O144" i="5"/>
  <c r="P144" i="5"/>
  <c r="Q144" i="5"/>
  <c r="O145" i="5"/>
  <c r="P145" i="5"/>
  <c r="Q145" i="5"/>
  <c r="O146" i="5"/>
  <c r="P146" i="5"/>
  <c r="Q146" i="5"/>
  <c r="O147" i="5"/>
  <c r="P147" i="5"/>
  <c r="Q147" i="5"/>
  <c r="O148" i="5"/>
  <c r="P148" i="5"/>
  <c r="Q148" i="5"/>
  <c r="O149" i="5"/>
  <c r="P149" i="5"/>
  <c r="Q149" i="5"/>
  <c r="O150" i="5"/>
  <c r="P150" i="5"/>
  <c r="Q150" i="5"/>
  <c r="O151" i="5"/>
  <c r="P151" i="5"/>
  <c r="Q151" i="5"/>
  <c r="O152" i="5"/>
  <c r="P152" i="5"/>
  <c r="Q152" i="5"/>
  <c r="O153" i="5"/>
  <c r="P153" i="5"/>
  <c r="Q153" i="5"/>
  <c r="O154" i="5"/>
  <c r="P154" i="5"/>
  <c r="Q154" i="5"/>
  <c r="O155" i="5"/>
  <c r="P155" i="5"/>
  <c r="Q155" i="5"/>
  <c r="O156" i="5"/>
  <c r="P156" i="5"/>
  <c r="Q156" i="5"/>
  <c r="O157" i="5"/>
  <c r="P157" i="5"/>
  <c r="Q157" i="5"/>
  <c r="O158" i="5"/>
  <c r="P158" i="5"/>
  <c r="Q158" i="5"/>
  <c r="O159" i="5"/>
  <c r="P159" i="5"/>
  <c r="Q159" i="5"/>
  <c r="O160" i="5"/>
  <c r="P160" i="5"/>
  <c r="Q160" i="5"/>
  <c r="O161" i="5"/>
  <c r="P161" i="5"/>
  <c r="Q161" i="5"/>
  <c r="O162" i="5"/>
  <c r="P162" i="5"/>
  <c r="Q162" i="5"/>
  <c r="O163" i="5"/>
  <c r="P163" i="5"/>
  <c r="Q163" i="5"/>
  <c r="O164" i="5"/>
  <c r="P164" i="5"/>
  <c r="Q164" i="5"/>
  <c r="O165" i="5"/>
  <c r="P165" i="5"/>
  <c r="Q165" i="5"/>
  <c r="O166" i="5"/>
  <c r="P166" i="5"/>
  <c r="Q166" i="5"/>
  <c r="O167" i="5"/>
  <c r="P167" i="5"/>
  <c r="Q167" i="5"/>
  <c r="O168" i="5"/>
  <c r="P168" i="5"/>
  <c r="Q168" i="5"/>
  <c r="O169" i="5"/>
  <c r="P169" i="5"/>
  <c r="Q169" i="5"/>
  <c r="O170" i="5"/>
  <c r="P170" i="5"/>
  <c r="Q170" i="5"/>
  <c r="O171" i="5"/>
  <c r="P171" i="5"/>
  <c r="Q171" i="5"/>
  <c r="O172" i="5"/>
  <c r="P172" i="5"/>
  <c r="Q172" i="5"/>
  <c r="O173" i="5"/>
  <c r="P173" i="5"/>
  <c r="Q173" i="5"/>
  <c r="O174" i="5"/>
  <c r="P174" i="5"/>
  <c r="Q174" i="5"/>
  <c r="O175" i="5"/>
  <c r="P175" i="5"/>
  <c r="Q175" i="5"/>
  <c r="O176" i="5"/>
  <c r="P176" i="5"/>
  <c r="Q176" i="5"/>
  <c r="O177" i="5"/>
  <c r="P177" i="5"/>
  <c r="Q177" i="5"/>
  <c r="O178" i="5"/>
  <c r="P178" i="5"/>
  <c r="Q178" i="5"/>
  <c r="O179" i="5"/>
  <c r="P179" i="5"/>
  <c r="Q179" i="5"/>
  <c r="O180" i="5"/>
  <c r="P180" i="5"/>
  <c r="Q180" i="5"/>
  <c r="O181" i="5"/>
  <c r="P181" i="5"/>
  <c r="Q181" i="5"/>
  <c r="O182" i="5"/>
  <c r="P182" i="5"/>
  <c r="Q182" i="5"/>
  <c r="O183" i="5"/>
  <c r="P183" i="5"/>
  <c r="Q183" i="5"/>
  <c r="O184" i="5"/>
  <c r="P184" i="5"/>
  <c r="Q184" i="5"/>
  <c r="O185" i="5"/>
  <c r="P185" i="5"/>
  <c r="Q185" i="5"/>
  <c r="O186" i="5"/>
  <c r="P186" i="5"/>
  <c r="Q186" i="5"/>
  <c r="O187" i="5"/>
  <c r="P187" i="5"/>
  <c r="Q187" i="5"/>
  <c r="O188" i="5"/>
  <c r="P188" i="5"/>
  <c r="Q188" i="5"/>
  <c r="O189" i="5"/>
  <c r="P189" i="5"/>
  <c r="Q189" i="5"/>
  <c r="O190" i="5"/>
  <c r="P190" i="5"/>
  <c r="Q190" i="5"/>
  <c r="O191" i="5"/>
  <c r="P191" i="5"/>
  <c r="Q191" i="5"/>
  <c r="O192" i="5"/>
  <c r="P192" i="5"/>
  <c r="Q192" i="5"/>
  <c r="O193" i="5"/>
  <c r="P193" i="5"/>
  <c r="Q193" i="5"/>
  <c r="O194" i="5"/>
  <c r="P194" i="5"/>
  <c r="Q194" i="5"/>
  <c r="O195" i="5"/>
  <c r="P195" i="5"/>
  <c r="Q195" i="5"/>
  <c r="O196" i="5"/>
  <c r="P196" i="5"/>
  <c r="Q196" i="5"/>
  <c r="O197" i="5"/>
  <c r="P197" i="5"/>
  <c r="Q197" i="5"/>
  <c r="O198" i="5"/>
  <c r="P198" i="5"/>
  <c r="Q198" i="5"/>
  <c r="O199" i="5"/>
  <c r="P199" i="5"/>
  <c r="Q199" i="5"/>
  <c r="O200" i="5"/>
  <c r="P200" i="5"/>
  <c r="Q200" i="5"/>
  <c r="O201" i="5"/>
  <c r="P201" i="5"/>
  <c r="Q201" i="5"/>
  <c r="O202" i="5"/>
  <c r="P202" i="5"/>
  <c r="Q202" i="5"/>
  <c r="O203" i="5"/>
  <c r="P203" i="5"/>
  <c r="Q203" i="5"/>
  <c r="O204" i="5"/>
  <c r="P204" i="5"/>
  <c r="Q204" i="5"/>
  <c r="O205" i="5"/>
  <c r="P205" i="5"/>
  <c r="Q205" i="5"/>
  <c r="O206" i="5"/>
  <c r="P206" i="5"/>
  <c r="Q206" i="5"/>
  <c r="O207" i="5"/>
  <c r="P207" i="5"/>
  <c r="Q207" i="5"/>
  <c r="O208" i="5"/>
  <c r="P208" i="5"/>
  <c r="Q208" i="5"/>
  <c r="O209" i="5"/>
  <c r="P209" i="5"/>
  <c r="Q209" i="5"/>
  <c r="O210" i="5"/>
  <c r="P210" i="5"/>
  <c r="Q210" i="5"/>
  <c r="O211" i="5"/>
  <c r="P211" i="5"/>
  <c r="Q211" i="5"/>
  <c r="O212" i="5"/>
  <c r="P212" i="5"/>
  <c r="Q212" i="5"/>
  <c r="O213" i="5"/>
  <c r="P213" i="5"/>
  <c r="Q213" i="5"/>
  <c r="O214" i="5"/>
  <c r="P214" i="5"/>
  <c r="Q214" i="5"/>
  <c r="O215" i="5"/>
  <c r="P215" i="5"/>
  <c r="Q215" i="5"/>
  <c r="O216" i="5"/>
  <c r="P216" i="5"/>
  <c r="Q216" i="5"/>
  <c r="O217" i="5"/>
  <c r="P217" i="5"/>
  <c r="Q217" i="5"/>
  <c r="O218" i="5"/>
  <c r="P218" i="5"/>
  <c r="Q218" i="5"/>
  <c r="O219" i="5"/>
  <c r="P219" i="5"/>
  <c r="Q219" i="5"/>
  <c r="O220" i="5"/>
  <c r="P220" i="5"/>
  <c r="Q220" i="5"/>
  <c r="O141" i="5"/>
  <c r="P141" i="5"/>
  <c r="Q141" i="5"/>
  <c r="O5" i="5"/>
  <c r="P5" i="5"/>
  <c r="Q5" i="5"/>
  <c r="O6" i="5"/>
  <c r="P6" i="5"/>
  <c r="Q6" i="5"/>
  <c r="O7" i="5"/>
  <c r="P7" i="5"/>
  <c r="Q7" i="5"/>
  <c r="O8" i="5"/>
  <c r="P8" i="5"/>
  <c r="Q8" i="5"/>
  <c r="O9" i="5"/>
  <c r="P9" i="5"/>
  <c r="Q9" i="5"/>
  <c r="O10" i="5"/>
  <c r="P10" i="5"/>
  <c r="Q10" i="5"/>
  <c r="O11" i="5"/>
  <c r="P11" i="5"/>
  <c r="Q11" i="5"/>
  <c r="O12" i="5"/>
  <c r="P12" i="5"/>
  <c r="Q12" i="5"/>
  <c r="O13" i="5"/>
  <c r="P13" i="5"/>
  <c r="Q13" i="5"/>
  <c r="O14" i="5"/>
  <c r="P14" i="5"/>
  <c r="Q14" i="5"/>
  <c r="O15" i="5"/>
  <c r="P15" i="5"/>
  <c r="Q15" i="5"/>
  <c r="O16" i="5"/>
  <c r="P16" i="5"/>
  <c r="Q16" i="5"/>
  <c r="O17" i="5"/>
  <c r="P17" i="5"/>
  <c r="Q17" i="5"/>
  <c r="O18" i="5"/>
  <c r="P18" i="5"/>
  <c r="Q18" i="5"/>
  <c r="O19" i="5"/>
  <c r="P19" i="5"/>
  <c r="Q19" i="5"/>
  <c r="O20" i="5"/>
  <c r="P20" i="5"/>
  <c r="Q20" i="5"/>
  <c r="O21" i="5"/>
  <c r="P21" i="5"/>
  <c r="Q21" i="5"/>
  <c r="O22" i="5"/>
  <c r="P22" i="5"/>
  <c r="Q22" i="5"/>
  <c r="O23" i="5"/>
  <c r="P23" i="5"/>
  <c r="Q23" i="5"/>
  <c r="O24" i="5"/>
  <c r="P24" i="5"/>
  <c r="Q24" i="5"/>
  <c r="O25" i="5"/>
  <c r="P25" i="5"/>
  <c r="Q25" i="5"/>
  <c r="O26" i="5"/>
  <c r="P26" i="5"/>
  <c r="Q26" i="5"/>
  <c r="O27" i="5"/>
  <c r="P27" i="5"/>
  <c r="Q27" i="5"/>
  <c r="O28" i="5"/>
  <c r="P28" i="5"/>
  <c r="Q28" i="5"/>
  <c r="O29" i="5"/>
  <c r="P29" i="5"/>
  <c r="Q29" i="5"/>
  <c r="O30" i="5"/>
  <c r="P30" i="5"/>
  <c r="Q30" i="5"/>
  <c r="O31" i="5"/>
  <c r="P31" i="5"/>
  <c r="Q31" i="5"/>
  <c r="O32" i="5"/>
  <c r="P32" i="5"/>
  <c r="Q32" i="5"/>
  <c r="O33" i="5"/>
  <c r="P33" i="5"/>
  <c r="Q33" i="5"/>
  <c r="O34" i="5"/>
  <c r="P34" i="5"/>
  <c r="Q34" i="5"/>
  <c r="O35" i="5"/>
  <c r="P35" i="5"/>
  <c r="Q35" i="5"/>
  <c r="O36" i="5"/>
  <c r="P36" i="5"/>
  <c r="Q36" i="5"/>
  <c r="O37" i="5"/>
  <c r="P37" i="5"/>
  <c r="Q37" i="5"/>
  <c r="O38" i="5"/>
  <c r="P38" i="5"/>
  <c r="Q38" i="5"/>
  <c r="O39" i="5"/>
  <c r="P39" i="5"/>
  <c r="Q39" i="5"/>
  <c r="O40" i="5"/>
  <c r="P40" i="5"/>
  <c r="Q40" i="5"/>
  <c r="O41" i="5"/>
  <c r="P41" i="5"/>
  <c r="Q41" i="5"/>
  <c r="O42" i="5"/>
  <c r="P42" i="5"/>
  <c r="Q42" i="5"/>
  <c r="O43" i="5"/>
  <c r="P43" i="5"/>
  <c r="Q43" i="5"/>
  <c r="O44" i="5"/>
  <c r="P44" i="5"/>
  <c r="Q44" i="5"/>
  <c r="O45" i="5"/>
  <c r="P45" i="5"/>
  <c r="Q45" i="5"/>
  <c r="O46" i="5"/>
  <c r="P46" i="5"/>
  <c r="Q46" i="5"/>
  <c r="O47" i="5"/>
  <c r="P47" i="5"/>
  <c r="Q47" i="5"/>
  <c r="O48" i="5"/>
  <c r="P48" i="5"/>
  <c r="Q48" i="5"/>
  <c r="O49" i="5"/>
  <c r="P49" i="5"/>
  <c r="Q49" i="5"/>
  <c r="O50" i="5"/>
  <c r="P50" i="5"/>
  <c r="Q50" i="5"/>
  <c r="O51" i="5"/>
  <c r="P51" i="5"/>
  <c r="Q51" i="5"/>
  <c r="O52" i="5"/>
  <c r="P52" i="5"/>
  <c r="Q52" i="5"/>
  <c r="O53" i="5"/>
  <c r="P53" i="5"/>
  <c r="Q53" i="5"/>
  <c r="O54" i="5"/>
  <c r="P54" i="5"/>
  <c r="Q54" i="5"/>
  <c r="O55" i="5"/>
  <c r="P55" i="5"/>
  <c r="Q55" i="5"/>
  <c r="O56" i="5"/>
  <c r="P56" i="5"/>
  <c r="Q56" i="5"/>
  <c r="O57" i="5"/>
  <c r="P57" i="5"/>
  <c r="Q57" i="5"/>
  <c r="O58" i="5"/>
  <c r="P58" i="5"/>
  <c r="Q58" i="5"/>
  <c r="O59" i="5"/>
  <c r="P59" i="5"/>
  <c r="Q59" i="5"/>
  <c r="O60" i="5"/>
  <c r="P60" i="5"/>
  <c r="Q60" i="5"/>
  <c r="O61" i="5"/>
  <c r="P61" i="5"/>
  <c r="Q61" i="5"/>
  <c r="O62" i="5"/>
  <c r="P62" i="5"/>
  <c r="Q62" i="5"/>
  <c r="O63" i="5"/>
  <c r="P63" i="5"/>
  <c r="Q63" i="5"/>
  <c r="O64" i="5"/>
  <c r="P64" i="5"/>
  <c r="Q64" i="5"/>
  <c r="O65" i="5"/>
  <c r="P65" i="5"/>
  <c r="Q65" i="5"/>
  <c r="O66" i="5"/>
  <c r="P66" i="5"/>
  <c r="Q66" i="5"/>
  <c r="O67" i="5"/>
  <c r="P67" i="5"/>
  <c r="Q67" i="5"/>
  <c r="O68" i="5"/>
  <c r="P68" i="5"/>
  <c r="Q68" i="5"/>
  <c r="O69" i="5"/>
  <c r="P69" i="5"/>
  <c r="Q69" i="5"/>
  <c r="O70" i="5"/>
  <c r="P70" i="5"/>
  <c r="Q70" i="5"/>
  <c r="O71" i="5"/>
  <c r="P71" i="5"/>
  <c r="Q71" i="5"/>
  <c r="O72" i="5"/>
  <c r="P72" i="5"/>
  <c r="Q72" i="5"/>
  <c r="O73" i="5"/>
  <c r="P73" i="5"/>
  <c r="Q73" i="5"/>
  <c r="O74" i="5"/>
  <c r="P74" i="5"/>
  <c r="Q74" i="5"/>
  <c r="O75" i="5"/>
  <c r="P75" i="5"/>
  <c r="Q75" i="5"/>
  <c r="O76" i="5"/>
  <c r="P76" i="5"/>
  <c r="Q76" i="5"/>
  <c r="O77" i="5"/>
  <c r="P77" i="5"/>
  <c r="Q77" i="5"/>
  <c r="O78" i="5"/>
  <c r="P78" i="5"/>
  <c r="Q78" i="5"/>
  <c r="O79" i="5"/>
  <c r="P79" i="5"/>
  <c r="Q79" i="5"/>
  <c r="O80" i="5"/>
  <c r="P80" i="5"/>
  <c r="Q80" i="5"/>
  <c r="O81" i="5"/>
  <c r="P81" i="5"/>
  <c r="Q81" i="5"/>
  <c r="O82" i="5"/>
  <c r="P82" i="5"/>
  <c r="Q82" i="5"/>
  <c r="O83" i="5"/>
  <c r="P83" i="5"/>
  <c r="Q83" i="5"/>
  <c r="O84" i="5"/>
  <c r="P84" i="5"/>
  <c r="Q84" i="5"/>
  <c r="O85" i="5"/>
  <c r="P85" i="5"/>
  <c r="Q85" i="5"/>
  <c r="O86" i="5"/>
  <c r="P86" i="5"/>
  <c r="Q86" i="5"/>
  <c r="O87" i="5"/>
  <c r="P87" i="5"/>
  <c r="Q87" i="5"/>
  <c r="O88" i="5"/>
  <c r="P88" i="5"/>
  <c r="Q88" i="5"/>
  <c r="O89" i="5"/>
  <c r="P89" i="5"/>
  <c r="Q89" i="5"/>
  <c r="O90" i="5"/>
  <c r="P90" i="5"/>
  <c r="Q90" i="5"/>
  <c r="O91" i="5"/>
  <c r="P91" i="5"/>
  <c r="Q91" i="5"/>
  <c r="O92" i="5"/>
  <c r="P92" i="5"/>
  <c r="Q92" i="5"/>
  <c r="O93" i="5"/>
  <c r="P93" i="5"/>
  <c r="Q93" i="5"/>
  <c r="O94" i="5"/>
  <c r="P94" i="5"/>
  <c r="Q94" i="5"/>
  <c r="O95" i="5"/>
  <c r="P95" i="5"/>
  <c r="Q95" i="5"/>
  <c r="O96" i="5"/>
  <c r="P96" i="5"/>
  <c r="Q96" i="5"/>
  <c r="O97" i="5"/>
  <c r="P97" i="5"/>
  <c r="Q97" i="5"/>
  <c r="O98" i="5"/>
  <c r="P98" i="5"/>
  <c r="Q98" i="5"/>
  <c r="O99" i="5"/>
  <c r="P99" i="5"/>
  <c r="Q99" i="5"/>
  <c r="O100" i="5"/>
  <c r="P100" i="5"/>
  <c r="Q100" i="5"/>
  <c r="O101" i="5"/>
  <c r="P101" i="5"/>
  <c r="Q101" i="5"/>
  <c r="O102" i="5"/>
  <c r="P102" i="5"/>
  <c r="Q102" i="5"/>
  <c r="O103" i="5"/>
  <c r="P103" i="5"/>
  <c r="Q103" i="5"/>
  <c r="O104" i="5"/>
  <c r="P104" i="5"/>
  <c r="Q104" i="5"/>
  <c r="O105" i="5"/>
  <c r="P105" i="5"/>
  <c r="Q105" i="5"/>
  <c r="O106" i="5"/>
  <c r="P106" i="5"/>
  <c r="Q106" i="5"/>
  <c r="O107" i="5"/>
  <c r="P107" i="5"/>
  <c r="Q107" i="5"/>
  <c r="O108" i="5"/>
  <c r="P108" i="5"/>
  <c r="Q108" i="5"/>
  <c r="O109" i="5"/>
  <c r="P109" i="5"/>
  <c r="Q109" i="5"/>
  <c r="O110" i="5"/>
  <c r="P110" i="5"/>
  <c r="Q110" i="5"/>
  <c r="O111" i="5"/>
  <c r="P111" i="5"/>
  <c r="Q111" i="5"/>
  <c r="O112" i="5"/>
  <c r="P112" i="5"/>
  <c r="Q112" i="5"/>
  <c r="O113" i="5"/>
  <c r="P113" i="5"/>
  <c r="Q113" i="5"/>
  <c r="O114" i="5"/>
  <c r="P114" i="5"/>
  <c r="Q114" i="5"/>
  <c r="O115" i="5"/>
  <c r="P115" i="5"/>
  <c r="Q115" i="5"/>
  <c r="O116" i="5"/>
  <c r="P116" i="5"/>
  <c r="Q116" i="5"/>
  <c r="O117" i="5"/>
  <c r="P117" i="5"/>
  <c r="Q117" i="5"/>
  <c r="O118" i="5"/>
  <c r="P118" i="5"/>
  <c r="Q118" i="5"/>
  <c r="O119" i="5"/>
  <c r="P119" i="5"/>
  <c r="Q119" i="5"/>
  <c r="O120" i="5"/>
  <c r="P120" i="5"/>
  <c r="Q120" i="5"/>
  <c r="O121" i="5"/>
  <c r="P121" i="5"/>
  <c r="Q121" i="5"/>
  <c r="O122" i="5"/>
  <c r="P122" i="5"/>
  <c r="Q122" i="5"/>
  <c r="O123" i="5"/>
  <c r="P123" i="5"/>
  <c r="Q123" i="5"/>
  <c r="O124" i="5"/>
  <c r="P124" i="5"/>
  <c r="Q124" i="5"/>
  <c r="O125" i="5"/>
  <c r="P125" i="5"/>
  <c r="Q125" i="5"/>
  <c r="O126" i="5"/>
  <c r="P126" i="5"/>
  <c r="Q126" i="5"/>
  <c r="O127" i="5"/>
  <c r="P127" i="5"/>
  <c r="Q127" i="5"/>
  <c r="O128" i="5"/>
  <c r="P128" i="5"/>
  <c r="Q128" i="5"/>
  <c r="O129" i="5"/>
  <c r="P129" i="5"/>
  <c r="Q129" i="5"/>
  <c r="O130" i="5"/>
  <c r="P130" i="5"/>
  <c r="Q130" i="5"/>
  <c r="O131" i="5"/>
  <c r="P131" i="5"/>
  <c r="Q131" i="5"/>
  <c r="O132" i="5"/>
  <c r="P132" i="5"/>
  <c r="Q132" i="5"/>
  <c r="O133" i="5"/>
  <c r="P133" i="5"/>
  <c r="Q133" i="5"/>
  <c r="O134" i="5"/>
  <c r="P134" i="5"/>
  <c r="Q134" i="5"/>
  <c r="O135" i="5"/>
  <c r="P135" i="5"/>
  <c r="Q135" i="5"/>
  <c r="O136" i="5"/>
  <c r="P136" i="5"/>
  <c r="Q136" i="5"/>
  <c r="O137" i="5"/>
  <c r="P137" i="5"/>
  <c r="Q137" i="5"/>
  <c r="O138" i="5"/>
  <c r="P138" i="5"/>
  <c r="Q138" i="5"/>
  <c r="O139" i="5"/>
  <c r="P139" i="5"/>
  <c r="Q139" i="5"/>
  <c r="O140" i="5"/>
  <c r="P140" i="5"/>
  <c r="Q140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141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4" i="5"/>
  <c r="E6" i="3"/>
  <c r="E5" i="3"/>
  <c r="O237" i="1"/>
  <c r="I237" i="1"/>
  <c r="M237" i="1" s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154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7" i="1"/>
  <c r="Q4" i="5" l="1"/>
  <c r="P4" i="5"/>
  <c r="O4" i="5"/>
  <c r="G2" i="5" l="1"/>
  <c r="H15" i="3"/>
  <c r="O232" i="3"/>
  <c r="BO232" i="3" s="1"/>
  <c r="O231" i="3"/>
  <c r="BO231" i="3" s="1"/>
  <c r="O230" i="3"/>
  <c r="BO230" i="3" s="1"/>
  <c r="M230" i="3"/>
  <c r="AT230" i="3" s="1"/>
  <c r="O229" i="3"/>
  <c r="BO229" i="3" s="1"/>
  <c r="O228" i="3"/>
  <c r="BO228" i="3" s="1"/>
  <c r="M228" i="3"/>
  <c r="AT228" i="3" s="1"/>
  <c r="O227" i="3"/>
  <c r="BO227" i="3" s="1"/>
  <c r="O226" i="3"/>
  <c r="BO226" i="3" s="1"/>
  <c r="M226" i="3"/>
  <c r="AT226" i="3" s="1"/>
  <c r="O225" i="3"/>
  <c r="BO225" i="3" s="1"/>
  <c r="O224" i="3"/>
  <c r="BO224" i="3" s="1"/>
  <c r="M224" i="3"/>
  <c r="AT224" i="3" s="1"/>
  <c r="O223" i="3"/>
  <c r="BO223" i="3" s="1"/>
  <c r="O222" i="3"/>
  <c r="BO222" i="3" s="1"/>
  <c r="M222" i="3"/>
  <c r="AT222" i="3" s="1"/>
  <c r="O221" i="3"/>
  <c r="BO221" i="3" s="1"/>
  <c r="O220" i="3"/>
  <c r="BO220" i="3" s="1"/>
  <c r="M220" i="3"/>
  <c r="AT220" i="3" s="1"/>
  <c r="O219" i="3"/>
  <c r="BO219" i="3" s="1"/>
  <c r="O218" i="3"/>
  <c r="BO218" i="3" s="1"/>
  <c r="M218" i="3"/>
  <c r="AT218" i="3" s="1"/>
  <c r="O217" i="3"/>
  <c r="BO217" i="3" s="1"/>
  <c r="O216" i="3"/>
  <c r="BO216" i="3" s="1"/>
  <c r="O215" i="3"/>
  <c r="BO215" i="3" s="1"/>
  <c r="O214" i="3"/>
  <c r="BO214" i="3" s="1"/>
  <c r="M214" i="3"/>
  <c r="AT214" i="3" s="1"/>
  <c r="O213" i="3"/>
  <c r="BO213" i="3" s="1"/>
  <c r="O212" i="3"/>
  <c r="BO212" i="3" s="1"/>
  <c r="M212" i="3"/>
  <c r="AT212" i="3" s="1"/>
  <c r="O211" i="3"/>
  <c r="BO211" i="3" s="1"/>
  <c r="O210" i="3"/>
  <c r="BO210" i="3" s="1"/>
  <c r="M210" i="3"/>
  <c r="AT210" i="3" s="1"/>
  <c r="O209" i="3"/>
  <c r="BO209" i="3" s="1"/>
  <c r="M209" i="3"/>
  <c r="AT209" i="3" s="1"/>
  <c r="O208" i="3"/>
  <c r="BO208" i="3" s="1"/>
  <c r="O207" i="3"/>
  <c r="BO207" i="3" s="1"/>
  <c r="M207" i="3"/>
  <c r="AT207" i="3" s="1"/>
  <c r="O206" i="3"/>
  <c r="BO206" i="3" s="1"/>
  <c r="M206" i="3"/>
  <c r="AT206" i="3" s="1"/>
  <c r="O205" i="3"/>
  <c r="BO205" i="3" s="1"/>
  <c r="M205" i="3"/>
  <c r="AT205" i="3" s="1"/>
  <c r="O204" i="3"/>
  <c r="BO204" i="3" s="1"/>
  <c r="M204" i="3"/>
  <c r="AT204" i="3" s="1"/>
  <c r="O203" i="3"/>
  <c r="BO203" i="3" s="1"/>
  <c r="M203" i="3"/>
  <c r="AT203" i="3" s="1"/>
  <c r="O202" i="3"/>
  <c r="BO202" i="3" s="1"/>
  <c r="M202" i="3"/>
  <c r="AT202" i="3" s="1"/>
  <c r="O201" i="3"/>
  <c r="BO201" i="3" s="1"/>
  <c r="M201" i="3"/>
  <c r="AT201" i="3" s="1"/>
  <c r="O200" i="3"/>
  <c r="BO200" i="3" s="1"/>
  <c r="M200" i="3"/>
  <c r="AT200" i="3" s="1"/>
  <c r="O199" i="3"/>
  <c r="BO199" i="3" s="1"/>
  <c r="M199" i="3"/>
  <c r="AT199" i="3" s="1"/>
  <c r="O198" i="3"/>
  <c r="BO198" i="3" s="1"/>
  <c r="M198" i="3"/>
  <c r="AT198" i="3" s="1"/>
  <c r="O197" i="3"/>
  <c r="BO197" i="3" s="1"/>
  <c r="M197" i="3"/>
  <c r="AT197" i="3" s="1"/>
  <c r="O196" i="3"/>
  <c r="BO196" i="3" s="1"/>
  <c r="M196" i="3"/>
  <c r="AT196" i="3" s="1"/>
  <c r="O195" i="3"/>
  <c r="BO195" i="3" s="1"/>
  <c r="M195" i="3"/>
  <c r="AT195" i="3" s="1"/>
  <c r="O194" i="3"/>
  <c r="BO194" i="3" s="1"/>
  <c r="M194" i="3"/>
  <c r="AT194" i="3" s="1"/>
  <c r="O193" i="3"/>
  <c r="BO193" i="3" s="1"/>
  <c r="M193" i="3"/>
  <c r="AT193" i="3" s="1"/>
  <c r="O192" i="3"/>
  <c r="BO192" i="3" s="1"/>
  <c r="M192" i="3"/>
  <c r="AT192" i="3" s="1"/>
  <c r="O191" i="3"/>
  <c r="BO191" i="3" s="1"/>
  <c r="M191" i="3"/>
  <c r="AT191" i="3" s="1"/>
  <c r="O190" i="3"/>
  <c r="BO190" i="3" s="1"/>
  <c r="M190" i="3"/>
  <c r="AT190" i="3" s="1"/>
  <c r="O189" i="3"/>
  <c r="BO189" i="3" s="1"/>
  <c r="M189" i="3"/>
  <c r="AT189" i="3" s="1"/>
  <c r="O188" i="3"/>
  <c r="BO188" i="3" s="1"/>
  <c r="M188" i="3"/>
  <c r="AT188" i="3" s="1"/>
  <c r="O187" i="3"/>
  <c r="BO187" i="3" s="1"/>
  <c r="M187" i="3"/>
  <c r="AT187" i="3" s="1"/>
  <c r="O186" i="3"/>
  <c r="BO186" i="3" s="1"/>
  <c r="M186" i="3"/>
  <c r="AT186" i="3" s="1"/>
  <c r="O185" i="3"/>
  <c r="BO185" i="3" s="1"/>
  <c r="M185" i="3"/>
  <c r="AT185" i="3" s="1"/>
  <c r="O184" i="3"/>
  <c r="BO184" i="3" s="1"/>
  <c r="M184" i="3"/>
  <c r="AT184" i="3" s="1"/>
  <c r="O183" i="3"/>
  <c r="BO183" i="3" s="1"/>
  <c r="M183" i="3"/>
  <c r="AT183" i="3" s="1"/>
  <c r="O182" i="3"/>
  <c r="BO182" i="3" s="1"/>
  <c r="M182" i="3"/>
  <c r="AT182" i="3" s="1"/>
  <c r="O181" i="3"/>
  <c r="BO181" i="3" s="1"/>
  <c r="M181" i="3"/>
  <c r="AT181" i="3" s="1"/>
  <c r="O180" i="3"/>
  <c r="BO180" i="3" s="1"/>
  <c r="M180" i="3"/>
  <c r="AT180" i="3" s="1"/>
  <c r="O179" i="3"/>
  <c r="BO179" i="3" s="1"/>
  <c r="M179" i="3"/>
  <c r="AT179" i="3" s="1"/>
  <c r="O178" i="3"/>
  <c r="BO178" i="3" s="1"/>
  <c r="M178" i="3"/>
  <c r="AT178" i="3" s="1"/>
  <c r="O177" i="3"/>
  <c r="BO177" i="3" s="1"/>
  <c r="M177" i="3"/>
  <c r="AT177" i="3" s="1"/>
  <c r="O176" i="3"/>
  <c r="BO176" i="3" s="1"/>
  <c r="M176" i="3"/>
  <c r="AT176" i="3" s="1"/>
  <c r="O175" i="3"/>
  <c r="BO175" i="3" s="1"/>
  <c r="M175" i="3"/>
  <c r="AT175" i="3" s="1"/>
  <c r="O174" i="3"/>
  <c r="BO174" i="3" s="1"/>
  <c r="M174" i="3"/>
  <c r="AT174" i="3" s="1"/>
  <c r="O173" i="3"/>
  <c r="BO173" i="3" s="1"/>
  <c r="M173" i="3"/>
  <c r="AT173" i="3" s="1"/>
  <c r="O172" i="3"/>
  <c r="BO172" i="3" s="1"/>
  <c r="M172" i="3"/>
  <c r="AT172" i="3" s="1"/>
  <c r="O171" i="3"/>
  <c r="BO171" i="3" s="1"/>
  <c r="M171" i="3"/>
  <c r="AT171" i="3" s="1"/>
  <c r="O170" i="3"/>
  <c r="BO170" i="3" s="1"/>
  <c r="M170" i="3"/>
  <c r="AT170" i="3" s="1"/>
  <c r="O169" i="3"/>
  <c r="BO169" i="3" s="1"/>
  <c r="M169" i="3"/>
  <c r="AT169" i="3" s="1"/>
  <c r="O168" i="3"/>
  <c r="BO168" i="3" s="1"/>
  <c r="M168" i="3"/>
  <c r="AT168" i="3" s="1"/>
  <c r="O167" i="3"/>
  <c r="BO167" i="3" s="1"/>
  <c r="M167" i="3"/>
  <c r="AT167" i="3" s="1"/>
  <c r="O166" i="3"/>
  <c r="BO166" i="3" s="1"/>
  <c r="M166" i="3"/>
  <c r="AT166" i="3" s="1"/>
  <c r="O165" i="3"/>
  <c r="BO165" i="3" s="1"/>
  <c r="M165" i="3"/>
  <c r="AT165" i="3" s="1"/>
  <c r="O164" i="3"/>
  <c r="BO164" i="3" s="1"/>
  <c r="M164" i="3"/>
  <c r="AT164" i="3" s="1"/>
  <c r="O163" i="3"/>
  <c r="BO163" i="3" s="1"/>
  <c r="M163" i="3"/>
  <c r="AT163" i="3" s="1"/>
  <c r="O162" i="3"/>
  <c r="BO162" i="3" s="1"/>
  <c r="M162" i="3"/>
  <c r="AT162" i="3" s="1"/>
  <c r="O161" i="3"/>
  <c r="BO161" i="3" s="1"/>
  <c r="M161" i="3"/>
  <c r="AT161" i="3" s="1"/>
  <c r="O160" i="3"/>
  <c r="BO160" i="3" s="1"/>
  <c r="M160" i="3"/>
  <c r="AT160" i="3" s="1"/>
  <c r="O159" i="3"/>
  <c r="BO159" i="3" s="1"/>
  <c r="M159" i="3"/>
  <c r="AT159" i="3" s="1"/>
  <c r="O158" i="3"/>
  <c r="BO158" i="3" s="1"/>
  <c r="M158" i="3"/>
  <c r="AT158" i="3" s="1"/>
  <c r="O157" i="3"/>
  <c r="BO157" i="3" s="1"/>
  <c r="M157" i="3"/>
  <c r="AT157" i="3" s="1"/>
  <c r="O156" i="3"/>
  <c r="BO156" i="3" s="1"/>
  <c r="M156" i="3"/>
  <c r="AT156" i="3" s="1"/>
  <c r="O155" i="3"/>
  <c r="BO155" i="3" s="1"/>
  <c r="M155" i="3"/>
  <c r="AT155" i="3" s="1"/>
  <c r="O154" i="3"/>
  <c r="BO154" i="3" s="1"/>
  <c r="M154" i="3"/>
  <c r="AT154" i="3" s="1"/>
  <c r="O153" i="3"/>
  <c r="BO153" i="3" s="1"/>
  <c r="M153" i="3"/>
  <c r="AT153" i="3" s="1"/>
  <c r="O152" i="3"/>
  <c r="BO152" i="3" s="1"/>
  <c r="M152" i="3"/>
  <c r="AT152" i="3" s="1"/>
  <c r="O151" i="3"/>
  <c r="BO151" i="3" s="1"/>
  <c r="M151" i="3"/>
  <c r="AT151" i="3" s="1"/>
  <c r="O150" i="3"/>
  <c r="BO150" i="3" s="1"/>
  <c r="M150" i="3"/>
  <c r="AT150" i="3" s="1"/>
  <c r="O149" i="3"/>
  <c r="BO149" i="3" s="1"/>
  <c r="M149" i="3"/>
  <c r="AT149" i="3" s="1"/>
  <c r="O148" i="3"/>
  <c r="BO148" i="3" s="1"/>
  <c r="M148" i="3"/>
  <c r="AT148" i="3" s="1"/>
  <c r="O147" i="3"/>
  <c r="BO147" i="3" s="1"/>
  <c r="M147" i="3"/>
  <c r="AT147" i="3" s="1"/>
  <c r="O146" i="3"/>
  <c r="BO146" i="3" s="1"/>
  <c r="M146" i="3"/>
  <c r="AT146" i="3" s="1"/>
  <c r="O145" i="3"/>
  <c r="BO145" i="3" s="1"/>
  <c r="M145" i="3"/>
  <c r="AT145" i="3" s="1"/>
  <c r="O144" i="3"/>
  <c r="BO144" i="3" s="1"/>
  <c r="M144" i="3"/>
  <c r="AT144" i="3" s="1"/>
  <c r="O143" i="3"/>
  <c r="BO143" i="3" s="1"/>
  <c r="M143" i="3"/>
  <c r="AT143" i="3" s="1"/>
  <c r="O142" i="3"/>
  <c r="BO142" i="3" s="1"/>
  <c r="M142" i="3"/>
  <c r="AT142" i="3" s="1"/>
  <c r="O141" i="3"/>
  <c r="BO141" i="3" s="1"/>
  <c r="M141" i="3"/>
  <c r="AT141" i="3" s="1"/>
  <c r="O140" i="3"/>
  <c r="BO140" i="3" s="1"/>
  <c r="M140" i="3"/>
  <c r="AT140" i="3" s="1"/>
  <c r="O139" i="3"/>
  <c r="BO139" i="3" s="1"/>
  <c r="M139" i="3"/>
  <c r="AT139" i="3" s="1"/>
  <c r="O138" i="3"/>
  <c r="BO138" i="3" s="1"/>
  <c r="M138" i="3"/>
  <c r="AT138" i="3" s="1"/>
  <c r="O137" i="3"/>
  <c r="BO137" i="3" s="1"/>
  <c r="M137" i="3"/>
  <c r="AT137" i="3" s="1"/>
  <c r="O136" i="3"/>
  <c r="BO136" i="3" s="1"/>
  <c r="M136" i="3"/>
  <c r="AT136" i="3" s="1"/>
  <c r="O135" i="3"/>
  <c r="BO135" i="3" s="1"/>
  <c r="M135" i="3"/>
  <c r="AT135" i="3" s="1"/>
  <c r="O134" i="3"/>
  <c r="BO134" i="3" s="1"/>
  <c r="M134" i="3"/>
  <c r="AT134" i="3" s="1"/>
  <c r="O133" i="3"/>
  <c r="BO133" i="3" s="1"/>
  <c r="M133" i="3"/>
  <c r="AT133" i="3" s="1"/>
  <c r="O132" i="3"/>
  <c r="BO132" i="3" s="1"/>
  <c r="M132" i="3"/>
  <c r="AT132" i="3" s="1"/>
  <c r="O131" i="3"/>
  <c r="BO131" i="3" s="1"/>
  <c r="M131" i="3"/>
  <c r="AT131" i="3" s="1"/>
  <c r="O130" i="3"/>
  <c r="BO130" i="3" s="1"/>
  <c r="M130" i="3"/>
  <c r="AT130" i="3" s="1"/>
  <c r="O129" i="3"/>
  <c r="BO129" i="3" s="1"/>
  <c r="M129" i="3"/>
  <c r="AT129" i="3" s="1"/>
  <c r="O128" i="3"/>
  <c r="BO128" i="3" s="1"/>
  <c r="M128" i="3"/>
  <c r="AT128" i="3" s="1"/>
  <c r="O127" i="3"/>
  <c r="BO127" i="3" s="1"/>
  <c r="M127" i="3"/>
  <c r="AT127" i="3" s="1"/>
  <c r="O126" i="3"/>
  <c r="BO126" i="3" s="1"/>
  <c r="M126" i="3"/>
  <c r="AT126" i="3" s="1"/>
  <c r="O125" i="3"/>
  <c r="BO125" i="3" s="1"/>
  <c r="M125" i="3"/>
  <c r="AT125" i="3" s="1"/>
  <c r="O124" i="3"/>
  <c r="BO124" i="3" s="1"/>
  <c r="M124" i="3"/>
  <c r="AT124" i="3" s="1"/>
  <c r="O123" i="3"/>
  <c r="BO123" i="3" s="1"/>
  <c r="M123" i="3"/>
  <c r="AT123" i="3" s="1"/>
  <c r="O122" i="3"/>
  <c r="BO122" i="3" s="1"/>
  <c r="M122" i="3"/>
  <c r="AT122" i="3" s="1"/>
  <c r="O121" i="3"/>
  <c r="BO121" i="3" s="1"/>
  <c r="M121" i="3"/>
  <c r="AT121" i="3" s="1"/>
  <c r="O120" i="3"/>
  <c r="BO120" i="3" s="1"/>
  <c r="M120" i="3"/>
  <c r="AT120" i="3" s="1"/>
  <c r="O119" i="3"/>
  <c r="BO119" i="3" s="1"/>
  <c r="M119" i="3"/>
  <c r="AT119" i="3" s="1"/>
  <c r="O118" i="3"/>
  <c r="BO118" i="3" s="1"/>
  <c r="M118" i="3"/>
  <c r="AT118" i="3" s="1"/>
  <c r="O117" i="3"/>
  <c r="BO117" i="3" s="1"/>
  <c r="M117" i="3"/>
  <c r="AT117" i="3" s="1"/>
  <c r="O116" i="3"/>
  <c r="BO116" i="3" s="1"/>
  <c r="M116" i="3"/>
  <c r="AT116" i="3" s="1"/>
  <c r="O115" i="3"/>
  <c r="BO115" i="3" s="1"/>
  <c r="M115" i="3"/>
  <c r="AT115" i="3" s="1"/>
  <c r="O114" i="3"/>
  <c r="BO114" i="3" s="1"/>
  <c r="M114" i="3"/>
  <c r="AT114" i="3" s="1"/>
  <c r="O113" i="3"/>
  <c r="BO113" i="3" s="1"/>
  <c r="M113" i="3"/>
  <c r="AT113" i="3" s="1"/>
  <c r="O112" i="3"/>
  <c r="BO112" i="3" s="1"/>
  <c r="M112" i="3"/>
  <c r="AT112" i="3" s="1"/>
  <c r="O111" i="3"/>
  <c r="BO111" i="3" s="1"/>
  <c r="M111" i="3"/>
  <c r="AT111" i="3" s="1"/>
  <c r="O110" i="3"/>
  <c r="BO110" i="3" s="1"/>
  <c r="M110" i="3"/>
  <c r="AT110" i="3" s="1"/>
  <c r="O109" i="3"/>
  <c r="BO109" i="3" s="1"/>
  <c r="M109" i="3"/>
  <c r="AT109" i="3" s="1"/>
  <c r="O108" i="3"/>
  <c r="BO108" i="3" s="1"/>
  <c r="M108" i="3"/>
  <c r="AT108" i="3" s="1"/>
  <c r="O107" i="3"/>
  <c r="BO107" i="3" s="1"/>
  <c r="M107" i="3"/>
  <c r="AT107" i="3" s="1"/>
  <c r="O106" i="3"/>
  <c r="BO106" i="3" s="1"/>
  <c r="M106" i="3"/>
  <c r="AT106" i="3" s="1"/>
  <c r="O105" i="3"/>
  <c r="BO105" i="3" s="1"/>
  <c r="M105" i="3"/>
  <c r="AT105" i="3" s="1"/>
  <c r="O104" i="3"/>
  <c r="BO104" i="3" s="1"/>
  <c r="M104" i="3"/>
  <c r="AT104" i="3" s="1"/>
  <c r="O103" i="3"/>
  <c r="BO103" i="3" s="1"/>
  <c r="M103" i="3"/>
  <c r="AT103" i="3" s="1"/>
  <c r="O102" i="3"/>
  <c r="BO102" i="3" s="1"/>
  <c r="M102" i="3"/>
  <c r="AT102" i="3" s="1"/>
  <c r="O101" i="3"/>
  <c r="BO101" i="3" s="1"/>
  <c r="M101" i="3"/>
  <c r="AT101" i="3" s="1"/>
  <c r="O100" i="3"/>
  <c r="BO100" i="3" s="1"/>
  <c r="M100" i="3"/>
  <c r="AT100" i="3" s="1"/>
  <c r="O99" i="3"/>
  <c r="BO99" i="3" s="1"/>
  <c r="M99" i="3"/>
  <c r="AT99" i="3" s="1"/>
  <c r="O98" i="3"/>
  <c r="BO98" i="3" s="1"/>
  <c r="M98" i="3"/>
  <c r="AT98" i="3" s="1"/>
  <c r="O97" i="3"/>
  <c r="BO97" i="3" s="1"/>
  <c r="M97" i="3"/>
  <c r="AT97" i="3" s="1"/>
  <c r="O96" i="3"/>
  <c r="BO96" i="3" s="1"/>
  <c r="M96" i="3"/>
  <c r="AT96" i="3" s="1"/>
  <c r="O95" i="3"/>
  <c r="BO95" i="3" s="1"/>
  <c r="M95" i="3"/>
  <c r="AT95" i="3" s="1"/>
  <c r="O94" i="3"/>
  <c r="BO94" i="3" s="1"/>
  <c r="M94" i="3"/>
  <c r="AT94" i="3" s="1"/>
  <c r="O93" i="3"/>
  <c r="BO93" i="3" s="1"/>
  <c r="M93" i="3"/>
  <c r="AT93" i="3" s="1"/>
  <c r="O92" i="3"/>
  <c r="BO92" i="3" s="1"/>
  <c r="M92" i="3"/>
  <c r="AT92" i="3" s="1"/>
  <c r="O91" i="3"/>
  <c r="BO91" i="3" s="1"/>
  <c r="M91" i="3"/>
  <c r="AT91" i="3" s="1"/>
  <c r="O90" i="3"/>
  <c r="BO90" i="3" s="1"/>
  <c r="M90" i="3"/>
  <c r="AT90" i="3" s="1"/>
  <c r="O89" i="3"/>
  <c r="BO89" i="3" s="1"/>
  <c r="M89" i="3"/>
  <c r="AT89" i="3" s="1"/>
  <c r="O88" i="3"/>
  <c r="BO88" i="3" s="1"/>
  <c r="M88" i="3"/>
  <c r="AT88" i="3" s="1"/>
  <c r="O87" i="3"/>
  <c r="BO87" i="3" s="1"/>
  <c r="M87" i="3"/>
  <c r="AT87" i="3" s="1"/>
  <c r="O86" i="3"/>
  <c r="BO86" i="3" s="1"/>
  <c r="M86" i="3"/>
  <c r="AT86" i="3" s="1"/>
  <c r="O85" i="3"/>
  <c r="BO85" i="3" s="1"/>
  <c r="M85" i="3"/>
  <c r="AT85" i="3" s="1"/>
  <c r="O84" i="3"/>
  <c r="BO84" i="3" s="1"/>
  <c r="M84" i="3"/>
  <c r="AT84" i="3" s="1"/>
  <c r="O83" i="3"/>
  <c r="BO83" i="3" s="1"/>
  <c r="M83" i="3"/>
  <c r="AT83" i="3" s="1"/>
  <c r="O82" i="3"/>
  <c r="BO82" i="3" s="1"/>
  <c r="M82" i="3"/>
  <c r="AT82" i="3" s="1"/>
  <c r="O81" i="3"/>
  <c r="BO81" i="3" s="1"/>
  <c r="M81" i="3"/>
  <c r="AT81" i="3" s="1"/>
  <c r="O80" i="3"/>
  <c r="BO80" i="3" s="1"/>
  <c r="M80" i="3"/>
  <c r="AT80" i="3" s="1"/>
  <c r="O79" i="3"/>
  <c r="BO79" i="3" s="1"/>
  <c r="M79" i="3"/>
  <c r="AT79" i="3" s="1"/>
  <c r="O78" i="3"/>
  <c r="BO78" i="3" s="1"/>
  <c r="M78" i="3"/>
  <c r="AT78" i="3" s="1"/>
  <c r="O77" i="3"/>
  <c r="BO77" i="3" s="1"/>
  <c r="M77" i="3"/>
  <c r="AT77" i="3" s="1"/>
  <c r="O76" i="3"/>
  <c r="BO76" i="3" s="1"/>
  <c r="M76" i="3"/>
  <c r="AT76" i="3" s="1"/>
  <c r="O75" i="3"/>
  <c r="BO75" i="3" s="1"/>
  <c r="M75" i="3"/>
  <c r="AT75" i="3" s="1"/>
  <c r="O74" i="3"/>
  <c r="BO74" i="3" s="1"/>
  <c r="M74" i="3"/>
  <c r="AT74" i="3" s="1"/>
  <c r="O73" i="3"/>
  <c r="BO73" i="3" s="1"/>
  <c r="M73" i="3"/>
  <c r="AT73" i="3" s="1"/>
  <c r="O72" i="3"/>
  <c r="BO72" i="3" s="1"/>
  <c r="M72" i="3"/>
  <c r="AT72" i="3" s="1"/>
  <c r="O71" i="3"/>
  <c r="BO71" i="3" s="1"/>
  <c r="M71" i="3"/>
  <c r="AT71" i="3" s="1"/>
  <c r="O70" i="3"/>
  <c r="BO70" i="3" s="1"/>
  <c r="M70" i="3"/>
  <c r="AT70" i="3" s="1"/>
  <c r="O69" i="3"/>
  <c r="BO69" i="3" s="1"/>
  <c r="M69" i="3"/>
  <c r="AT69" i="3" s="1"/>
  <c r="O68" i="3"/>
  <c r="BO68" i="3" s="1"/>
  <c r="M68" i="3"/>
  <c r="AT68" i="3" s="1"/>
  <c r="O67" i="3"/>
  <c r="BO67" i="3" s="1"/>
  <c r="M67" i="3"/>
  <c r="AT67" i="3" s="1"/>
  <c r="O66" i="3"/>
  <c r="BO66" i="3" s="1"/>
  <c r="M66" i="3"/>
  <c r="AT66" i="3" s="1"/>
  <c r="O65" i="3"/>
  <c r="BO65" i="3" s="1"/>
  <c r="M65" i="3"/>
  <c r="AT65" i="3" s="1"/>
  <c r="O64" i="3"/>
  <c r="BO64" i="3" s="1"/>
  <c r="M64" i="3"/>
  <c r="AT64" i="3" s="1"/>
  <c r="O63" i="3"/>
  <c r="BO63" i="3" s="1"/>
  <c r="M63" i="3"/>
  <c r="AT63" i="3" s="1"/>
  <c r="O62" i="3"/>
  <c r="BO62" i="3" s="1"/>
  <c r="M62" i="3"/>
  <c r="AT62" i="3" s="1"/>
  <c r="O61" i="3"/>
  <c r="BO61" i="3" s="1"/>
  <c r="M61" i="3"/>
  <c r="AT61" i="3" s="1"/>
  <c r="O60" i="3"/>
  <c r="BO60" i="3" s="1"/>
  <c r="M60" i="3"/>
  <c r="AT60" i="3" s="1"/>
  <c r="O59" i="3"/>
  <c r="BO59" i="3" s="1"/>
  <c r="M59" i="3"/>
  <c r="AT59" i="3" s="1"/>
  <c r="O58" i="3"/>
  <c r="BO58" i="3" s="1"/>
  <c r="M58" i="3"/>
  <c r="AT58" i="3" s="1"/>
  <c r="O57" i="3"/>
  <c r="BO57" i="3" s="1"/>
  <c r="M57" i="3"/>
  <c r="AT57" i="3" s="1"/>
  <c r="O56" i="3"/>
  <c r="BO56" i="3" s="1"/>
  <c r="M56" i="3"/>
  <c r="AT56" i="3" s="1"/>
  <c r="O55" i="3"/>
  <c r="BO55" i="3" s="1"/>
  <c r="M55" i="3"/>
  <c r="AT55" i="3" s="1"/>
  <c r="O54" i="3"/>
  <c r="BO54" i="3" s="1"/>
  <c r="M54" i="3"/>
  <c r="AT54" i="3" s="1"/>
  <c r="O53" i="3"/>
  <c r="BO53" i="3" s="1"/>
  <c r="M53" i="3"/>
  <c r="AT53" i="3" s="1"/>
  <c r="O52" i="3"/>
  <c r="BO52" i="3" s="1"/>
  <c r="M52" i="3"/>
  <c r="AT52" i="3" s="1"/>
  <c r="O51" i="3"/>
  <c r="BO51" i="3" s="1"/>
  <c r="M51" i="3"/>
  <c r="AT51" i="3" s="1"/>
  <c r="O50" i="3"/>
  <c r="BO50" i="3" s="1"/>
  <c r="M50" i="3"/>
  <c r="AT50" i="3" s="1"/>
  <c r="O49" i="3"/>
  <c r="BO49" i="3" s="1"/>
  <c r="M49" i="3"/>
  <c r="AT49" i="3" s="1"/>
  <c r="O48" i="3"/>
  <c r="BO48" i="3" s="1"/>
  <c r="M48" i="3"/>
  <c r="AT48" i="3" s="1"/>
  <c r="O47" i="3"/>
  <c r="BO47" i="3" s="1"/>
  <c r="M47" i="3"/>
  <c r="AT47" i="3" s="1"/>
  <c r="O46" i="3"/>
  <c r="BO46" i="3" s="1"/>
  <c r="M46" i="3"/>
  <c r="AT46" i="3" s="1"/>
  <c r="O45" i="3"/>
  <c r="BO45" i="3" s="1"/>
  <c r="M45" i="3"/>
  <c r="AT45" i="3" s="1"/>
  <c r="O44" i="3"/>
  <c r="BO44" i="3" s="1"/>
  <c r="M44" i="3"/>
  <c r="AT44" i="3" s="1"/>
  <c r="O43" i="3"/>
  <c r="BO43" i="3" s="1"/>
  <c r="M43" i="3"/>
  <c r="AT43" i="3" s="1"/>
  <c r="O42" i="3"/>
  <c r="BO42" i="3" s="1"/>
  <c r="M42" i="3"/>
  <c r="AT42" i="3" s="1"/>
  <c r="O41" i="3"/>
  <c r="BO41" i="3" s="1"/>
  <c r="M41" i="3"/>
  <c r="AT41" i="3" s="1"/>
  <c r="O40" i="3"/>
  <c r="BO40" i="3" s="1"/>
  <c r="M40" i="3"/>
  <c r="AT40" i="3" s="1"/>
  <c r="O39" i="3"/>
  <c r="BO39" i="3" s="1"/>
  <c r="M39" i="3"/>
  <c r="AT39" i="3" s="1"/>
  <c r="O38" i="3"/>
  <c r="BO38" i="3" s="1"/>
  <c r="M38" i="3"/>
  <c r="AT38" i="3" s="1"/>
  <c r="O37" i="3"/>
  <c r="BO37" i="3" s="1"/>
  <c r="M37" i="3"/>
  <c r="AT37" i="3" s="1"/>
  <c r="O36" i="3"/>
  <c r="BO36" i="3" s="1"/>
  <c r="M36" i="3"/>
  <c r="AT36" i="3" s="1"/>
  <c r="O35" i="3"/>
  <c r="BO35" i="3" s="1"/>
  <c r="M35" i="3"/>
  <c r="AT35" i="3" s="1"/>
  <c r="O34" i="3"/>
  <c r="BO34" i="3" s="1"/>
  <c r="M34" i="3"/>
  <c r="AT34" i="3" s="1"/>
  <c r="O33" i="3"/>
  <c r="BO33" i="3" s="1"/>
  <c r="M33" i="3"/>
  <c r="AT33" i="3" s="1"/>
  <c r="O32" i="3"/>
  <c r="BO32" i="3" s="1"/>
  <c r="M32" i="3"/>
  <c r="AT32" i="3" s="1"/>
  <c r="O31" i="3"/>
  <c r="BO31" i="3" s="1"/>
  <c r="M31" i="3"/>
  <c r="AT31" i="3" s="1"/>
  <c r="O30" i="3"/>
  <c r="BO30" i="3" s="1"/>
  <c r="M30" i="3"/>
  <c r="AT30" i="3" s="1"/>
  <c r="O29" i="3"/>
  <c r="BO29" i="3" s="1"/>
  <c r="M29" i="3"/>
  <c r="AT29" i="3" s="1"/>
  <c r="O28" i="3"/>
  <c r="BO28" i="3" s="1"/>
  <c r="M28" i="3"/>
  <c r="AT28" i="3" s="1"/>
  <c r="O27" i="3"/>
  <c r="BO27" i="3" s="1"/>
  <c r="M27" i="3"/>
  <c r="AT27" i="3" s="1"/>
  <c r="O26" i="3"/>
  <c r="BO26" i="3" s="1"/>
  <c r="M26" i="3"/>
  <c r="AT26" i="3" s="1"/>
  <c r="O25" i="3"/>
  <c r="BO25" i="3" s="1"/>
  <c r="M25" i="3"/>
  <c r="AT25" i="3" s="1"/>
  <c r="O24" i="3"/>
  <c r="BO24" i="3" s="1"/>
  <c r="M24" i="3"/>
  <c r="AT24" i="3" s="1"/>
  <c r="O23" i="3"/>
  <c r="BO23" i="3" s="1"/>
  <c r="M23" i="3"/>
  <c r="AT23" i="3" s="1"/>
  <c r="O22" i="3"/>
  <c r="BO22" i="3" s="1"/>
  <c r="M22" i="3"/>
  <c r="AT22" i="3" s="1"/>
  <c r="O21" i="3"/>
  <c r="BO21" i="3" s="1"/>
  <c r="M21" i="3"/>
  <c r="AT21" i="3" s="1"/>
  <c r="O20" i="3"/>
  <c r="BO20" i="3" s="1"/>
  <c r="M20" i="3"/>
  <c r="AT20" i="3" s="1"/>
  <c r="O19" i="3"/>
  <c r="BO19" i="3" s="1"/>
  <c r="M19" i="3"/>
  <c r="AT19" i="3" s="1"/>
  <c r="O18" i="3"/>
  <c r="BO18" i="3" s="1"/>
  <c r="M18" i="3"/>
  <c r="AT18" i="3" s="1"/>
  <c r="O17" i="3"/>
  <c r="BO17" i="3" s="1"/>
  <c r="M17" i="3"/>
  <c r="AT17" i="3" s="1"/>
  <c r="J15" i="3"/>
  <c r="G15" i="3"/>
  <c r="K2" i="3" s="1"/>
  <c r="E7" i="3"/>
  <c r="E4" i="3"/>
  <c r="J2" i="3"/>
  <c r="O239" i="1"/>
  <c r="BA20" i="3" l="1"/>
  <c r="BA24" i="3"/>
  <c r="BA28" i="3"/>
  <c r="BA32" i="3"/>
  <c r="BA36" i="3"/>
  <c r="BA40" i="3"/>
  <c r="BA44" i="3"/>
  <c r="BA48" i="3"/>
  <c r="BA52" i="3"/>
  <c r="BA56" i="3"/>
  <c r="BA60" i="3"/>
  <c r="BA64" i="3"/>
  <c r="BA68" i="3"/>
  <c r="BA72" i="3"/>
  <c r="BA76" i="3"/>
  <c r="BA80" i="3"/>
  <c r="BA84" i="3"/>
  <c r="BA88" i="3"/>
  <c r="BA92" i="3"/>
  <c r="BA96" i="3"/>
  <c r="BA100" i="3"/>
  <c r="BA104" i="3"/>
  <c r="BA108" i="3"/>
  <c r="BA112" i="3"/>
  <c r="BA116" i="3"/>
  <c r="BA120" i="3"/>
  <c r="BA124" i="3"/>
  <c r="BA128" i="3"/>
  <c r="BA132" i="3"/>
  <c r="BA136" i="3"/>
  <c r="BA140" i="3"/>
  <c r="BA144" i="3"/>
  <c r="BA148" i="3"/>
  <c r="BA152" i="3"/>
  <c r="BA156" i="3"/>
  <c r="BA160" i="3"/>
  <c r="BA164" i="3"/>
  <c r="BA168" i="3"/>
  <c r="BA172" i="3"/>
  <c r="BA176" i="3"/>
  <c r="BA180" i="3"/>
  <c r="BA184" i="3"/>
  <c r="BA188" i="3"/>
  <c r="BA192" i="3"/>
  <c r="BA196" i="3"/>
  <c r="BA200" i="3"/>
  <c r="BA204" i="3"/>
  <c r="BA19" i="3"/>
  <c r="BA33" i="3"/>
  <c r="BA42" i="3"/>
  <c r="BA51" i="3"/>
  <c r="BA65" i="3"/>
  <c r="BA74" i="3"/>
  <c r="BA83" i="3"/>
  <c r="BA97" i="3"/>
  <c r="BA106" i="3"/>
  <c r="BA115" i="3"/>
  <c r="BA129" i="3"/>
  <c r="BA138" i="3"/>
  <c r="BA147" i="3"/>
  <c r="BA161" i="3"/>
  <c r="BA170" i="3"/>
  <c r="BA179" i="3"/>
  <c r="BA193" i="3"/>
  <c r="BA202" i="3"/>
  <c r="BA17" i="3"/>
  <c r="AI18" i="3"/>
  <c r="AI22" i="3"/>
  <c r="AI26" i="3"/>
  <c r="AI30" i="3"/>
  <c r="AI34" i="3"/>
  <c r="AI38" i="3"/>
  <c r="AI42" i="3"/>
  <c r="AI46" i="3"/>
  <c r="AI50" i="3"/>
  <c r="AI54" i="3"/>
  <c r="AI58" i="3"/>
  <c r="AI62" i="3"/>
  <c r="AI66" i="3"/>
  <c r="AI70" i="3"/>
  <c r="AI74" i="3"/>
  <c r="AI78" i="3"/>
  <c r="AI82" i="3"/>
  <c r="AI86" i="3"/>
  <c r="AI90" i="3"/>
  <c r="AI94" i="3"/>
  <c r="AI98" i="3"/>
  <c r="AI102" i="3"/>
  <c r="AI106" i="3"/>
  <c r="AI110" i="3"/>
  <c r="AI114" i="3"/>
  <c r="AI118" i="3"/>
  <c r="AI122" i="3"/>
  <c r="AI126" i="3"/>
  <c r="AI130" i="3"/>
  <c r="AI134" i="3"/>
  <c r="AI138" i="3"/>
  <c r="AI142" i="3"/>
  <c r="AI146" i="3"/>
  <c r="AI150" i="3"/>
  <c r="AI154" i="3"/>
  <c r="AI158" i="3"/>
  <c r="AI162" i="3"/>
  <c r="AI166" i="3"/>
  <c r="AI170" i="3"/>
  <c r="AI174" i="3"/>
  <c r="AI178" i="3"/>
  <c r="AI182" i="3"/>
  <c r="AI186" i="3"/>
  <c r="AI190" i="3"/>
  <c r="AI194" i="3"/>
  <c r="AI198" i="3"/>
  <c r="AI202" i="3"/>
  <c r="AI206" i="3"/>
  <c r="AI210" i="3"/>
  <c r="AI214" i="3"/>
  <c r="AI218" i="3"/>
  <c r="AI222" i="3"/>
  <c r="AI226" i="3"/>
  <c r="AI230" i="3"/>
  <c r="BA29" i="3"/>
  <c r="BA38" i="3"/>
  <c r="BA47" i="3"/>
  <c r="BA61" i="3"/>
  <c r="BA70" i="3"/>
  <c r="BA79" i="3"/>
  <c r="BA93" i="3"/>
  <c r="BA102" i="3"/>
  <c r="BA111" i="3"/>
  <c r="BA125" i="3"/>
  <c r="BA134" i="3"/>
  <c r="BA143" i="3"/>
  <c r="BA157" i="3"/>
  <c r="BA166" i="3"/>
  <c r="BA175" i="3"/>
  <c r="BA189" i="3"/>
  <c r="BA198" i="3"/>
  <c r="BA207" i="3"/>
  <c r="BA211" i="3"/>
  <c r="BA215" i="3"/>
  <c r="BA219" i="3"/>
  <c r="BA223" i="3"/>
  <c r="BA227" i="3"/>
  <c r="BA231" i="3"/>
  <c r="AI17" i="3"/>
  <c r="BA25" i="3"/>
  <c r="BA34" i="3"/>
  <c r="BA43" i="3"/>
  <c r="BA57" i="3"/>
  <c r="BA66" i="3"/>
  <c r="BA75" i="3"/>
  <c r="BA89" i="3"/>
  <c r="BA98" i="3"/>
  <c r="BA107" i="3"/>
  <c r="BA121" i="3"/>
  <c r="BA130" i="3"/>
  <c r="BA139" i="3"/>
  <c r="BA153" i="3"/>
  <c r="BA162" i="3"/>
  <c r="BA171" i="3"/>
  <c r="BA185" i="3"/>
  <c r="BA194" i="3"/>
  <c r="BA203" i="3"/>
  <c r="AI19" i="3"/>
  <c r="AI23" i="3"/>
  <c r="AI27" i="3"/>
  <c r="AI31" i="3"/>
  <c r="AI35" i="3"/>
  <c r="AI39" i="3"/>
  <c r="AI43" i="3"/>
  <c r="AI47" i="3"/>
  <c r="AI51" i="3"/>
  <c r="AI55" i="3"/>
  <c r="AI59" i="3"/>
  <c r="AI63" i="3"/>
  <c r="AI67" i="3"/>
  <c r="AI71" i="3"/>
  <c r="AI75" i="3"/>
  <c r="AI79" i="3"/>
  <c r="AI83" i="3"/>
  <c r="AI87" i="3"/>
  <c r="AI91" i="3"/>
  <c r="AI95" i="3"/>
  <c r="AI99" i="3"/>
  <c r="AI103" i="3"/>
  <c r="AI107" i="3"/>
  <c r="AI111" i="3"/>
  <c r="AI115" i="3"/>
  <c r="AI119" i="3"/>
  <c r="AI123" i="3"/>
  <c r="AI127" i="3"/>
  <c r="AI131" i="3"/>
  <c r="AI135" i="3"/>
  <c r="AI139" i="3"/>
  <c r="AI143" i="3"/>
  <c r="AI147" i="3"/>
  <c r="AI151" i="3"/>
  <c r="AI155" i="3"/>
  <c r="AI159" i="3"/>
  <c r="AI163" i="3"/>
  <c r="AI167" i="3"/>
  <c r="AI171" i="3"/>
  <c r="AI175" i="3"/>
  <c r="AI179" i="3"/>
  <c r="AI183" i="3"/>
  <c r="AI187" i="3"/>
  <c r="AI191" i="3"/>
  <c r="AI195" i="3"/>
  <c r="AI199" i="3"/>
  <c r="AI203" i="3"/>
  <c r="AI207" i="3"/>
  <c r="AI211" i="3"/>
  <c r="AI215" i="3"/>
  <c r="AI219" i="3"/>
  <c r="AI223" i="3"/>
  <c r="AI227" i="3"/>
  <c r="AI231" i="3"/>
  <c r="BA178" i="3"/>
  <c r="AI21" i="3"/>
  <c r="BA21" i="3"/>
  <c r="BA30" i="3"/>
  <c r="BA39" i="3"/>
  <c r="BA53" i="3"/>
  <c r="BA62" i="3"/>
  <c r="BA71" i="3"/>
  <c r="BA85" i="3"/>
  <c r="BA94" i="3"/>
  <c r="BA103" i="3"/>
  <c r="BA117" i="3"/>
  <c r="BA126" i="3"/>
  <c r="BA135" i="3"/>
  <c r="BA149" i="3"/>
  <c r="BA158" i="3"/>
  <c r="BA167" i="3"/>
  <c r="BA181" i="3"/>
  <c r="BA190" i="3"/>
  <c r="BA199" i="3"/>
  <c r="BA208" i="3"/>
  <c r="BA212" i="3"/>
  <c r="BA216" i="3"/>
  <c r="BA220" i="3"/>
  <c r="BA224" i="3"/>
  <c r="BA228" i="3"/>
  <c r="BA232" i="3"/>
  <c r="AI36" i="3"/>
  <c r="AI152" i="3"/>
  <c r="AI164" i="3"/>
  <c r="AI168" i="3"/>
  <c r="AI172" i="3"/>
  <c r="AI176" i="3"/>
  <c r="AI180" i="3"/>
  <c r="AI188" i="3"/>
  <c r="AI192" i="3"/>
  <c r="AI196" i="3"/>
  <c r="AI200" i="3"/>
  <c r="AI204" i="3"/>
  <c r="AI208" i="3"/>
  <c r="AI212" i="3"/>
  <c r="AI216" i="3"/>
  <c r="AI220" i="3"/>
  <c r="AI228" i="3"/>
  <c r="AI232" i="3"/>
  <c r="BA26" i="3"/>
  <c r="BA35" i="3"/>
  <c r="BA49" i="3"/>
  <c r="BA58" i="3"/>
  <c r="BA67" i="3"/>
  <c r="BA81" i="3"/>
  <c r="BA90" i="3"/>
  <c r="BA99" i="3"/>
  <c r="BA113" i="3"/>
  <c r="BA122" i="3"/>
  <c r="BA131" i="3"/>
  <c r="BA145" i="3"/>
  <c r="BA154" i="3"/>
  <c r="BA163" i="3"/>
  <c r="BA177" i="3"/>
  <c r="BA186" i="3"/>
  <c r="BA195" i="3"/>
  <c r="AI20" i="3"/>
  <c r="AI24" i="3"/>
  <c r="AI28" i="3"/>
  <c r="AI32" i="3"/>
  <c r="AI40" i="3"/>
  <c r="AI44" i="3"/>
  <c r="AI48" i="3"/>
  <c r="AI52" i="3"/>
  <c r="AI56" i="3"/>
  <c r="AI60" i="3"/>
  <c r="AI64" i="3"/>
  <c r="AI68" i="3"/>
  <c r="AI72" i="3"/>
  <c r="AI76" i="3"/>
  <c r="AI80" i="3"/>
  <c r="AI84" i="3"/>
  <c r="AI88" i="3"/>
  <c r="AI92" i="3"/>
  <c r="AI96" i="3"/>
  <c r="AI100" i="3"/>
  <c r="AI104" i="3"/>
  <c r="AI108" i="3"/>
  <c r="AI112" i="3"/>
  <c r="AI116" i="3"/>
  <c r="AI120" i="3"/>
  <c r="AI124" i="3"/>
  <c r="AI128" i="3"/>
  <c r="AI132" i="3"/>
  <c r="AI136" i="3"/>
  <c r="AI140" i="3"/>
  <c r="AI144" i="3"/>
  <c r="AI148" i="3"/>
  <c r="AI156" i="3"/>
  <c r="AI160" i="3"/>
  <c r="AI184" i="3"/>
  <c r="AI224" i="3"/>
  <c r="BA22" i="3"/>
  <c r="BA31" i="3"/>
  <c r="BA45" i="3"/>
  <c r="BA54" i="3"/>
  <c r="BA63" i="3"/>
  <c r="BA77" i="3"/>
  <c r="BA86" i="3"/>
  <c r="BA95" i="3"/>
  <c r="BA109" i="3"/>
  <c r="BA118" i="3"/>
  <c r="BA127" i="3"/>
  <c r="BA141" i="3"/>
  <c r="BA150" i="3"/>
  <c r="BA159" i="3"/>
  <c r="BA173" i="3"/>
  <c r="BA182" i="3"/>
  <c r="BA191" i="3"/>
  <c r="BA205" i="3"/>
  <c r="BA209" i="3"/>
  <c r="BA213" i="3"/>
  <c r="BA217" i="3"/>
  <c r="BA221" i="3"/>
  <c r="BA225" i="3"/>
  <c r="BA229" i="3"/>
  <c r="BA233" i="3"/>
  <c r="BA18" i="3"/>
  <c r="BA27" i="3"/>
  <c r="BA41" i="3"/>
  <c r="BA50" i="3"/>
  <c r="BA59" i="3"/>
  <c r="BA73" i="3"/>
  <c r="BA82" i="3"/>
  <c r="BA91" i="3"/>
  <c r="BA105" i="3"/>
  <c r="BA114" i="3"/>
  <c r="BA123" i="3"/>
  <c r="BA137" i="3"/>
  <c r="BA146" i="3"/>
  <c r="BA155" i="3"/>
  <c r="BA169" i="3"/>
  <c r="BA187" i="3"/>
  <c r="BA201" i="3"/>
  <c r="AI25" i="3"/>
  <c r="BA78" i="3"/>
  <c r="BA151" i="3"/>
  <c r="BA222" i="3"/>
  <c r="AI53" i="3"/>
  <c r="AI85" i="3"/>
  <c r="AI117" i="3"/>
  <c r="AI149" i="3"/>
  <c r="AI181" i="3"/>
  <c r="AI213" i="3"/>
  <c r="BA230" i="3"/>
  <c r="AI125" i="3"/>
  <c r="AI157" i="3"/>
  <c r="AI189" i="3"/>
  <c r="BA101" i="3"/>
  <c r="BA174" i="3"/>
  <c r="BA210" i="3"/>
  <c r="AI41" i="3"/>
  <c r="AI73" i="3"/>
  <c r="AI105" i="3"/>
  <c r="AI137" i="3"/>
  <c r="AI169" i="3"/>
  <c r="AI201" i="3"/>
  <c r="AI233" i="3"/>
  <c r="BA87" i="3"/>
  <c r="BA197" i="3"/>
  <c r="AI29" i="3"/>
  <c r="AI61" i="3"/>
  <c r="AI93" i="3"/>
  <c r="AI221" i="3"/>
  <c r="BA37" i="3"/>
  <c r="BA110" i="3"/>
  <c r="BA183" i="3"/>
  <c r="BA218" i="3"/>
  <c r="AI49" i="3"/>
  <c r="AI81" i="3"/>
  <c r="AI113" i="3"/>
  <c r="AI145" i="3"/>
  <c r="AI177" i="3"/>
  <c r="AI209" i="3"/>
  <c r="AI33" i="3"/>
  <c r="AI65" i="3"/>
  <c r="AI161" i="3"/>
  <c r="BA23" i="3"/>
  <c r="BA133" i="3"/>
  <c r="BA206" i="3"/>
  <c r="AI37" i="3"/>
  <c r="AI69" i="3"/>
  <c r="AI101" i="3"/>
  <c r="AI133" i="3"/>
  <c r="AI165" i="3"/>
  <c r="AI197" i="3"/>
  <c r="AI229" i="3"/>
  <c r="BA46" i="3"/>
  <c r="BA119" i="3"/>
  <c r="BA226" i="3"/>
  <c r="AI57" i="3"/>
  <c r="AI89" i="3"/>
  <c r="AI121" i="3"/>
  <c r="AI153" i="3"/>
  <c r="AI185" i="3"/>
  <c r="AI217" i="3"/>
  <c r="AI141" i="3"/>
  <c r="BA55" i="3"/>
  <c r="AI193" i="3"/>
  <c r="AI225" i="3"/>
  <c r="BA69" i="3"/>
  <c r="BA142" i="3"/>
  <c r="BA214" i="3"/>
  <c r="AI45" i="3"/>
  <c r="AI77" i="3"/>
  <c r="AI109" i="3"/>
  <c r="AI173" i="3"/>
  <c r="AI205" i="3"/>
  <c r="BA165" i="3"/>
  <c r="AI97" i="3"/>
  <c r="AI129" i="3"/>
  <c r="O15" i="3"/>
  <c r="I2" i="3"/>
  <c r="I3" i="3" s="1"/>
  <c r="I15" i="3"/>
  <c r="K24" i="3" s="1"/>
  <c r="AB24" i="3" s="1"/>
  <c r="M232" i="3"/>
  <c r="AT232" i="3" s="1"/>
  <c r="M208" i="3"/>
  <c r="AT208" i="3" s="1"/>
  <c r="M216" i="3"/>
  <c r="AT216" i="3" s="1"/>
  <c r="M219" i="3"/>
  <c r="AT219" i="3" s="1"/>
  <c r="M213" i="3"/>
  <c r="AT213" i="3" s="1"/>
  <c r="M229" i="3"/>
  <c r="AT229" i="3" s="1"/>
  <c r="M223" i="3"/>
  <c r="AT223" i="3" s="1"/>
  <c r="M217" i="3"/>
  <c r="AT217" i="3" s="1"/>
  <c r="M227" i="3"/>
  <c r="AT227" i="3" s="1"/>
  <c r="M211" i="3"/>
  <c r="AT211" i="3" s="1"/>
  <c r="M221" i="3"/>
  <c r="AT221" i="3" s="1"/>
  <c r="M215" i="3"/>
  <c r="AT215" i="3" s="1"/>
  <c r="M231" i="3"/>
  <c r="AT231" i="3" s="1"/>
  <c r="M225" i="3"/>
  <c r="AT225" i="3" s="1"/>
  <c r="I15" i="1"/>
  <c r="K237" i="1" s="1"/>
  <c r="M28" i="1"/>
  <c r="O28" i="1"/>
  <c r="M29" i="1"/>
  <c r="O29" i="1"/>
  <c r="M30" i="1"/>
  <c r="O30" i="1"/>
  <c r="M31" i="1"/>
  <c r="O31" i="1"/>
  <c r="M32" i="1"/>
  <c r="O32" i="1"/>
  <c r="M33" i="1"/>
  <c r="O33" i="1"/>
  <c r="M34" i="1"/>
  <c r="O34" i="1"/>
  <c r="M35" i="1"/>
  <c r="O35" i="1"/>
  <c r="M36" i="1"/>
  <c r="O36" i="1"/>
  <c r="M37" i="1"/>
  <c r="O37" i="1"/>
  <c r="M38" i="1"/>
  <c r="O38" i="1"/>
  <c r="M39" i="1"/>
  <c r="O39" i="1"/>
  <c r="M40" i="1"/>
  <c r="O40" i="1"/>
  <c r="M41" i="1"/>
  <c r="O41" i="1"/>
  <c r="M42" i="1"/>
  <c r="O42" i="1"/>
  <c r="M43" i="1"/>
  <c r="O43" i="1"/>
  <c r="M44" i="1"/>
  <c r="O44" i="1"/>
  <c r="M45" i="1"/>
  <c r="O45" i="1"/>
  <c r="M46" i="1"/>
  <c r="O46" i="1"/>
  <c r="M47" i="1"/>
  <c r="O47" i="1"/>
  <c r="M48" i="1"/>
  <c r="O48" i="1"/>
  <c r="M49" i="1"/>
  <c r="O49" i="1"/>
  <c r="M50" i="1"/>
  <c r="O50" i="1"/>
  <c r="M51" i="1"/>
  <c r="O51" i="1"/>
  <c r="M52" i="1"/>
  <c r="O52" i="1"/>
  <c r="M53" i="1"/>
  <c r="O53" i="1"/>
  <c r="M54" i="1"/>
  <c r="O54" i="1"/>
  <c r="M55" i="1"/>
  <c r="O55" i="1"/>
  <c r="M56" i="1"/>
  <c r="O56" i="1"/>
  <c r="M57" i="1"/>
  <c r="O57" i="1"/>
  <c r="M58" i="1"/>
  <c r="O58" i="1"/>
  <c r="M59" i="1"/>
  <c r="O59" i="1"/>
  <c r="M60" i="1"/>
  <c r="O60" i="1"/>
  <c r="M61" i="1"/>
  <c r="O61" i="1"/>
  <c r="M62" i="1"/>
  <c r="O62" i="1"/>
  <c r="M63" i="1"/>
  <c r="O63" i="1"/>
  <c r="M64" i="1"/>
  <c r="O64" i="1"/>
  <c r="M65" i="1"/>
  <c r="O65" i="1"/>
  <c r="M66" i="1"/>
  <c r="O66" i="1"/>
  <c r="M67" i="1"/>
  <c r="O67" i="1"/>
  <c r="M68" i="1"/>
  <c r="O68" i="1"/>
  <c r="M69" i="1"/>
  <c r="O69" i="1"/>
  <c r="M70" i="1"/>
  <c r="O70" i="1"/>
  <c r="M71" i="1"/>
  <c r="O71" i="1"/>
  <c r="M72" i="1"/>
  <c r="O72" i="1"/>
  <c r="M73" i="1"/>
  <c r="O73" i="1"/>
  <c r="M74" i="1"/>
  <c r="O74" i="1"/>
  <c r="M75" i="1"/>
  <c r="O75" i="1"/>
  <c r="M76" i="1"/>
  <c r="O76" i="1"/>
  <c r="M77" i="1"/>
  <c r="O77" i="1"/>
  <c r="M78" i="1"/>
  <c r="O78" i="1"/>
  <c r="M79" i="1"/>
  <c r="O79" i="1"/>
  <c r="M80" i="1"/>
  <c r="O80" i="1"/>
  <c r="M81" i="1"/>
  <c r="O81" i="1"/>
  <c r="M82" i="1"/>
  <c r="O82" i="1"/>
  <c r="M83" i="1"/>
  <c r="O83" i="1"/>
  <c r="M84" i="1"/>
  <c r="O84" i="1"/>
  <c r="M85" i="1"/>
  <c r="O85" i="1"/>
  <c r="M86" i="1"/>
  <c r="O86" i="1"/>
  <c r="M87" i="1"/>
  <c r="O87" i="1"/>
  <c r="M88" i="1"/>
  <c r="O88" i="1"/>
  <c r="M89" i="1"/>
  <c r="O89" i="1"/>
  <c r="M90" i="1"/>
  <c r="O90" i="1"/>
  <c r="M91" i="1"/>
  <c r="O91" i="1"/>
  <c r="M92" i="1"/>
  <c r="O92" i="1"/>
  <c r="M93" i="1"/>
  <c r="O93" i="1"/>
  <c r="M94" i="1"/>
  <c r="O94" i="1"/>
  <c r="M95" i="1"/>
  <c r="O95" i="1"/>
  <c r="M96" i="1"/>
  <c r="O96" i="1"/>
  <c r="M97" i="1"/>
  <c r="O97" i="1"/>
  <c r="M98" i="1"/>
  <c r="O98" i="1"/>
  <c r="M99" i="1"/>
  <c r="O99" i="1"/>
  <c r="M100" i="1"/>
  <c r="O100" i="1"/>
  <c r="M101" i="1"/>
  <c r="O101" i="1"/>
  <c r="M102" i="1"/>
  <c r="O102" i="1"/>
  <c r="M103" i="1"/>
  <c r="O103" i="1"/>
  <c r="M104" i="1"/>
  <c r="O104" i="1"/>
  <c r="M105" i="1"/>
  <c r="O105" i="1"/>
  <c r="M106" i="1"/>
  <c r="O106" i="1"/>
  <c r="M107" i="1"/>
  <c r="O107" i="1"/>
  <c r="M108" i="1"/>
  <c r="O108" i="1"/>
  <c r="M109" i="1"/>
  <c r="O109" i="1"/>
  <c r="M110" i="1"/>
  <c r="O110" i="1"/>
  <c r="M111" i="1"/>
  <c r="O111" i="1"/>
  <c r="M112" i="1"/>
  <c r="O112" i="1"/>
  <c r="M113" i="1"/>
  <c r="O113" i="1"/>
  <c r="M114" i="1"/>
  <c r="O114" i="1"/>
  <c r="M115" i="1"/>
  <c r="O115" i="1"/>
  <c r="M116" i="1"/>
  <c r="O116" i="1"/>
  <c r="M117" i="1"/>
  <c r="O117" i="1"/>
  <c r="M118" i="1"/>
  <c r="O118" i="1"/>
  <c r="M119" i="1"/>
  <c r="O119" i="1"/>
  <c r="M120" i="1"/>
  <c r="O120" i="1"/>
  <c r="M121" i="1"/>
  <c r="O121" i="1"/>
  <c r="M122" i="1"/>
  <c r="O122" i="1"/>
  <c r="M123" i="1"/>
  <c r="O123" i="1"/>
  <c r="M124" i="1"/>
  <c r="O124" i="1"/>
  <c r="M125" i="1"/>
  <c r="O125" i="1"/>
  <c r="M126" i="1"/>
  <c r="O126" i="1"/>
  <c r="M127" i="1"/>
  <c r="O127" i="1"/>
  <c r="M128" i="1"/>
  <c r="O128" i="1"/>
  <c r="M129" i="1"/>
  <c r="O129" i="1"/>
  <c r="M130" i="1"/>
  <c r="O130" i="1"/>
  <c r="M131" i="1"/>
  <c r="O131" i="1"/>
  <c r="M132" i="1"/>
  <c r="O132" i="1"/>
  <c r="M133" i="1"/>
  <c r="O133" i="1"/>
  <c r="M134" i="1"/>
  <c r="O134" i="1"/>
  <c r="M135" i="1"/>
  <c r="O135" i="1"/>
  <c r="M136" i="1"/>
  <c r="O136" i="1"/>
  <c r="M137" i="1"/>
  <c r="O137" i="1"/>
  <c r="M138" i="1"/>
  <c r="O138" i="1"/>
  <c r="M139" i="1"/>
  <c r="O139" i="1"/>
  <c r="M140" i="1"/>
  <c r="O140" i="1"/>
  <c r="M141" i="1"/>
  <c r="O141" i="1"/>
  <c r="M142" i="1"/>
  <c r="O142" i="1"/>
  <c r="M143" i="1"/>
  <c r="O143" i="1"/>
  <c r="M144" i="1"/>
  <c r="O144" i="1"/>
  <c r="M145" i="1"/>
  <c r="O145" i="1"/>
  <c r="M146" i="1"/>
  <c r="O146" i="1"/>
  <c r="M147" i="1"/>
  <c r="O147" i="1"/>
  <c r="M148" i="1"/>
  <c r="O148" i="1"/>
  <c r="M149" i="1"/>
  <c r="O149" i="1"/>
  <c r="M150" i="1"/>
  <c r="O150" i="1"/>
  <c r="M151" i="1"/>
  <c r="O151" i="1"/>
  <c r="M152" i="1"/>
  <c r="O152" i="1"/>
  <c r="M153" i="1"/>
  <c r="O153" i="1"/>
  <c r="M154" i="1"/>
  <c r="O154" i="1"/>
  <c r="M155" i="1"/>
  <c r="O155" i="1"/>
  <c r="M156" i="1"/>
  <c r="O156" i="1"/>
  <c r="M157" i="1"/>
  <c r="O157" i="1"/>
  <c r="M158" i="1"/>
  <c r="O158" i="1"/>
  <c r="M159" i="1"/>
  <c r="O159" i="1"/>
  <c r="M160" i="1"/>
  <c r="O160" i="1"/>
  <c r="M161" i="1"/>
  <c r="O161" i="1"/>
  <c r="M162" i="1"/>
  <c r="O162" i="1"/>
  <c r="M163" i="1"/>
  <c r="O163" i="1"/>
  <c r="M164" i="1"/>
  <c r="O164" i="1"/>
  <c r="M165" i="1"/>
  <c r="O165" i="1"/>
  <c r="M166" i="1"/>
  <c r="O166" i="1"/>
  <c r="M167" i="1"/>
  <c r="O167" i="1"/>
  <c r="M168" i="1"/>
  <c r="O168" i="1"/>
  <c r="M169" i="1"/>
  <c r="O169" i="1"/>
  <c r="M170" i="1"/>
  <c r="O170" i="1"/>
  <c r="M171" i="1"/>
  <c r="O171" i="1"/>
  <c r="M172" i="1"/>
  <c r="O172" i="1"/>
  <c r="M173" i="1"/>
  <c r="O173" i="1"/>
  <c r="M174" i="1"/>
  <c r="O174" i="1"/>
  <c r="M175" i="1"/>
  <c r="O175" i="1"/>
  <c r="M176" i="1"/>
  <c r="O176" i="1"/>
  <c r="M177" i="1"/>
  <c r="O177" i="1"/>
  <c r="M178" i="1"/>
  <c r="O178" i="1"/>
  <c r="M179" i="1"/>
  <c r="O179" i="1"/>
  <c r="M180" i="1"/>
  <c r="O180" i="1"/>
  <c r="M181" i="1"/>
  <c r="O181" i="1"/>
  <c r="M182" i="1"/>
  <c r="O182" i="1"/>
  <c r="M183" i="1"/>
  <c r="O183" i="1"/>
  <c r="M184" i="1"/>
  <c r="O184" i="1"/>
  <c r="M185" i="1"/>
  <c r="O185" i="1"/>
  <c r="M186" i="1"/>
  <c r="O186" i="1"/>
  <c r="M187" i="1"/>
  <c r="O187" i="1"/>
  <c r="M188" i="1"/>
  <c r="O188" i="1"/>
  <c r="M189" i="1"/>
  <c r="O189" i="1"/>
  <c r="M190" i="1"/>
  <c r="O190" i="1"/>
  <c r="M191" i="1"/>
  <c r="O191" i="1"/>
  <c r="M192" i="1"/>
  <c r="O192" i="1"/>
  <c r="M193" i="1"/>
  <c r="O193" i="1"/>
  <c r="M194" i="1"/>
  <c r="O194" i="1"/>
  <c r="M195" i="1"/>
  <c r="O195" i="1"/>
  <c r="M196" i="1"/>
  <c r="O196" i="1"/>
  <c r="M197" i="1"/>
  <c r="O197" i="1"/>
  <c r="M198" i="1"/>
  <c r="O198" i="1"/>
  <c r="M199" i="1"/>
  <c r="O199" i="1"/>
  <c r="M200" i="1"/>
  <c r="O200" i="1"/>
  <c r="M201" i="1"/>
  <c r="O201" i="1"/>
  <c r="M202" i="1"/>
  <c r="O202" i="1"/>
  <c r="M203" i="1"/>
  <c r="O203" i="1"/>
  <c r="M204" i="1"/>
  <c r="O204" i="1"/>
  <c r="M205" i="1"/>
  <c r="O205" i="1"/>
  <c r="M206" i="1"/>
  <c r="O206" i="1"/>
  <c r="M207" i="1"/>
  <c r="O207" i="1"/>
  <c r="M208" i="1"/>
  <c r="O208" i="1"/>
  <c r="M209" i="1"/>
  <c r="O209" i="1"/>
  <c r="M210" i="1"/>
  <c r="O210" i="1"/>
  <c r="M211" i="1"/>
  <c r="O211" i="1"/>
  <c r="M212" i="1"/>
  <c r="O212" i="1"/>
  <c r="M213" i="1"/>
  <c r="O213" i="1"/>
  <c r="M214" i="1"/>
  <c r="O214" i="1"/>
  <c r="M215" i="1"/>
  <c r="O215" i="1"/>
  <c r="M216" i="1"/>
  <c r="O216" i="1"/>
  <c r="M217" i="1"/>
  <c r="O217" i="1"/>
  <c r="M218" i="1"/>
  <c r="O218" i="1"/>
  <c r="M219" i="1"/>
  <c r="O219" i="1"/>
  <c r="M220" i="1"/>
  <c r="O220" i="1"/>
  <c r="M221" i="1"/>
  <c r="O221" i="1"/>
  <c r="M222" i="1"/>
  <c r="O222" i="1"/>
  <c r="M223" i="1"/>
  <c r="O223" i="1"/>
  <c r="M224" i="1"/>
  <c r="O224" i="1"/>
  <c r="M225" i="1"/>
  <c r="O225" i="1"/>
  <c r="M226" i="1"/>
  <c r="O226" i="1"/>
  <c r="M227" i="1"/>
  <c r="O227" i="1"/>
  <c r="M228" i="1"/>
  <c r="O228" i="1"/>
  <c r="M229" i="1"/>
  <c r="O229" i="1"/>
  <c r="M230" i="1"/>
  <c r="O230" i="1"/>
  <c r="M231" i="1"/>
  <c r="O231" i="1"/>
  <c r="M232" i="1"/>
  <c r="O232" i="1"/>
  <c r="M233" i="1"/>
  <c r="O233" i="1"/>
  <c r="K211" i="3" l="1"/>
  <c r="AB211" i="3" s="1"/>
  <c r="K219" i="3"/>
  <c r="AB219" i="3" s="1"/>
  <c r="K40" i="3"/>
  <c r="AB40" i="3" s="1"/>
  <c r="K228" i="3"/>
  <c r="AB228" i="3" s="1"/>
  <c r="K212" i="3"/>
  <c r="AB212" i="3" s="1"/>
  <c r="K218" i="3"/>
  <c r="AB218" i="3" s="1"/>
  <c r="K205" i="3"/>
  <c r="AB205" i="3" s="1"/>
  <c r="K230" i="3"/>
  <c r="AB230" i="3" s="1"/>
  <c r="K214" i="3"/>
  <c r="AB214" i="3" s="1"/>
  <c r="K226" i="3"/>
  <c r="AB226" i="3" s="1"/>
  <c r="K206" i="3"/>
  <c r="AB206" i="3" s="1"/>
  <c r="K204" i="3"/>
  <c r="AB204" i="3" s="1"/>
  <c r="K200" i="3"/>
  <c r="AB200" i="3" s="1"/>
  <c r="K192" i="3"/>
  <c r="AB192" i="3" s="1"/>
  <c r="K184" i="3"/>
  <c r="AB184" i="3" s="1"/>
  <c r="K176" i="3"/>
  <c r="AB176" i="3" s="1"/>
  <c r="K222" i="3"/>
  <c r="AB222" i="3" s="1"/>
  <c r="K199" i="3"/>
  <c r="AB199" i="3" s="1"/>
  <c r="K191" i="3"/>
  <c r="AB191" i="3" s="1"/>
  <c r="K183" i="3"/>
  <c r="AB183" i="3" s="1"/>
  <c r="K175" i="3"/>
  <c r="AB175" i="3" s="1"/>
  <c r="K168" i="3"/>
  <c r="AB168" i="3" s="1"/>
  <c r="K164" i="3"/>
  <c r="AB164" i="3" s="1"/>
  <c r="K160" i="3"/>
  <c r="AB160" i="3" s="1"/>
  <c r="K156" i="3"/>
  <c r="AB156" i="3" s="1"/>
  <c r="K150" i="3"/>
  <c r="AB150" i="3" s="1"/>
  <c r="K146" i="3"/>
  <c r="AB146" i="3" s="1"/>
  <c r="K142" i="3"/>
  <c r="AB142" i="3" s="1"/>
  <c r="K198" i="3"/>
  <c r="AB198" i="3" s="1"/>
  <c r="K190" i="3"/>
  <c r="AB190" i="3" s="1"/>
  <c r="K182" i="3"/>
  <c r="AB182" i="3" s="1"/>
  <c r="K174" i="3"/>
  <c r="AB174" i="3" s="1"/>
  <c r="K197" i="3"/>
  <c r="AB197" i="3" s="1"/>
  <c r="K189" i="3"/>
  <c r="AB189" i="3" s="1"/>
  <c r="K181" i="3"/>
  <c r="AB181" i="3" s="1"/>
  <c r="K173" i="3"/>
  <c r="AB173" i="3" s="1"/>
  <c r="K167" i="3"/>
  <c r="AB167" i="3" s="1"/>
  <c r="K163" i="3"/>
  <c r="AB163" i="3" s="1"/>
  <c r="K159" i="3"/>
  <c r="AB159" i="3" s="1"/>
  <c r="K155" i="3"/>
  <c r="AB155" i="3" s="1"/>
  <c r="K153" i="3"/>
  <c r="AB153" i="3" s="1"/>
  <c r="K149" i="3"/>
  <c r="AB149" i="3" s="1"/>
  <c r="K145" i="3"/>
  <c r="AB145" i="3" s="1"/>
  <c r="K196" i="3"/>
  <c r="AB196" i="3" s="1"/>
  <c r="K188" i="3"/>
  <c r="AB188" i="3" s="1"/>
  <c r="K180" i="3"/>
  <c r="AB180" i="3" s="1"/>
  <c r="K172" i="3"/>
  <c r="AB172" i="3" s="1"/>
  <c r="K203" i="3"/>
  <c r="AB203" i="3" s="1"/>
  <c r="K195" i="3"/>
  <c r="AB195" i="3" s="1"/>
  <c r="K187" i="3"/>
  <c r="AB187" i="3" s="1"/>
  <c r="K179" i="3"/>
  <c r="AB179" i="3" s="1"/>
  <c r="K171" i="3"/>
  <c r="AB171" i="3" s="1"/>
  <c r="K166" i="3"/>
  <c r="AB166" i="3" s="1"/>
  <c r="K162" i="3"/>
  <c r="AB162" i="3" s="1"/>
  <c r="K158" i="3"/>
  <c r="AB158" i="3" s="1"/>
  <c r="K154" i="3"/>
  <c r="AB154" i="3" s="1"/>
  <c r="K152" i="3"/>
  <c r="AB152" i="3" s="1"/>
  <c r="K148" i="3"/>
  <c r="AB148" i="3" s="1"/>
  <c r="K144" i="3"/>
  <c r="AB144" i="3" s="1"/>
  <c r="K140" i="3"/>
  <c r="AB140" i="3" s="1"/>
  <c r="K136" i="3"/>
  <c r="AB136" i="3" s="1"/>
  <c r="K132" i="3"/>
  <c r="AB132" i="3" s="1"/>
  <c r="K128" i="3"/>
  <c r="AB128" i="3" s="1"/>
  <c r="K124" i="3"/>
  <c r="AB124" i="3" s="1"/>
  <c r="K120" i="3"/>
  <c r="AB120" i="3" s="1"/>
  <c r="K116" i="3"/>
  <c r="AB116" i="3" s="1"/>
  <c r="K112" i="3"/>
  <c r="AB112" i="3" s="1"/>
  <c r="K108" i="3"/>
  <c r="AB108" i="3" s="1"/>
  <c r="K210" i="3"/>
  <c r="AB210" i="3" s="1"/>
  <c r="K202" i="3"/>
  <c r="AB202" i="3" s="1"/>
  <c r="K194" i="3"/>
  <c r="AB194" i="3" s="1"/>
  <c r="K186" i="3"/>
  <c r="AB186" i="3" s="1"/>
  <c r="K178" i="3"/>
  <c r="AB178" i="3" s="1"/>
  <c r="K170" i="3"/>
  <c r="AB170" i="3" s="1"/>
  <c r="K139" i="3"/>
  <c r="AB139" i="3" s="1"/>
  <c r="K123" i="3"/>
  <c r="AB123" i="3" s="1"/>
  <c r="K115" i="3"/>
  <c r="AB115" i="3" s="1"/>
  <c r="K201" i="3"/>
  <c r="AB201" i="3" s="1"/>
  <c r="K161" i="3"/>
  <c r="AB161" i="3" s="1"/>
  <c r="K147" i="3"/>
  <c r="AB147" i="3" s="1"/>
  <c r="K141" i="3"/>
  <c r="AB141" i="3" s="1"/>
  <c r="K126" i="3"/>
  <c r="AB126" i="3" s="1"/>
  <c r="K125" i="3"/>
  <c r="AB125" i="3" s="1"/>
  <c r="K113" i="3"/>
  <c r="AB113" i="3" s="1"/>
  <c r="K110" i="3"/>
  <c r="AB110" i="3" s="1"/>
  <c r="K103" i="3"/>
  <c r="AB103" i="3" s="1"/>
  <c r="K99" i="3"/>
  <c r="AB99" i="3" s="1"/>
  <c r="K95" i="3"/>
  <c r="AB95" i="3" s="1"/>
  <c r="K91" i="3"/>
  <c r="AB91" i="3" s="1"/>
  <c r="K87" i="3"/>
  <c r="AB87" i="3" s="1"/>
  <c r="K83" i="3"/>
  <c r="AB83" i="3" s="1"/>
  <c r="K79" i="3"/>
  <c r="AB79" i="3" s="1"/>
  <c r="K75" i="3"/>
  <c r="AB75" i="3" s="1"/>
  <c r="K72" i="3"/>
  <c r="AB72" i="3" s="1"/>
  <c r="K68" i="3"/>
  <c r="AB68" i="3" s="1"/>
  <c r="K64" i="3"/>
  <c r="AB64" i="3" s="1"/>
  <c r="K60" i="3"/>
  <c r="AB60" i="3" s="1"/>
  <c r="K56" i="3"/>
  <c r="AB56" i="3" s="1"/>
  <c r="K177" i="3"/>
  <c r="AB177" i="3" s="1"/>
  <c r="K127" i="3"/>
  <c r="AB127" i="3" s="1"/>
  <c r="K111" i="3"/>
  <c r="AB111" i="3" s="1"/>
  <c r="K57" i="3"/>
  <c r="AB57" i="3" s="1"/>
  <c r="K157" i="3"/>
  <c r="AB157" i="3" s="1"/>
  <c r="K143" i="3"/>
  <c r="AB143" i="3" s="1"/>
  <c r="K130" i="3"/>
  <c r="AB130" i="3" s="1"/>
  <c r="K129" i="3"/>
  <c r="AB129" i="3" s="1"/>
  <c r="K109" i="3"/>
  <c r="AB109" i="3" s="1"/>
  <c r="K102" i="3"/>
  <c r="AB102" i="3" s="1"/>
  <c r="K98" i="3"/>
  <c r="AB98" i="3" s="1"/>
  <c r="K94" i="3"/>
  <c r="AB94" i="3" s="1"/>
  <c r="K90" i="3"/>
  <c r="AB90" i="3" s="1"/>
  <c r="K86" i="3"/>
  <c r="AB86" i="3" s="1"/>
  <c r="K82" i="3"/>
  <c r="AB82" i="3" s="1"/>
  <c r="K78" i="3"/>
  <c r="AB78" i="3" s="1"/>
  <c r="K74" i="3"/>
  <c r="AB74" i="3" s="1"/>
  <c r="K71" i="3"/>
  <c r="AB71" i="3" s="1"/>
  <c r="K67" i="3"/>
  <c r="AB67" i="3" s="1"/>
  <c r="K63" i="3"/>
  <c r="AB63" i="3" s="1"/>
  <c r="K59" i="3"/>
  <c r="AB59" i="3" s="1"/>
  <c r="K55" i="3"/>
  <c r="AB55" i="3" s="1"/>
  <c r="K193" i="3"/>
  <c r="AB193" i="3" s="1"/>
  <c r="K131" i="3"/>
  <c r="AB131" i="3" s="1"/>
  <c r="K107" i="3"/>
  <c r="AB107" i="3" s="1"/>
  <c r="K106" i="3"/>
  <c r="AB106" i="3" s="1"/>
  <c r="K88" i="3"/>
  <c r="AB88" i="3" s="1"/>
  <c r="K169" i="3"/>
  <c r="AB169" i="3" s="1"/>
  <c r="K134" i="3"/>
  <c r="AB134" i="3" s="1"/>
  <c r="K133" i="3"/>
  <c r="AB133" i="3" s="1"/>
  <c r="K118" i="3"/>
  <c r="AB118" i="3" s="1"/>
  <c r="K101" i="3"/>
  <c r="AB101" i="3" s="1"/>
  <c r="K97" i="3"/>
  <c r="AB97" i="3" s="1"/>
  <c r="K93" i="3"/>
  <c r="AB93" i="3" s="1"/>
  <c r="K89" i="3"/>
  <c r="AB89" i="3" s="1"/>
  <c r="K85" i="3"/>
  <c r="AB85" i="3" s="1"/>
  <c r="K81" i="3"/>
  <c r="AB81" i="3" s="1"/>
  <c r="K77" i="3"/>
  <c r="AB77" i="3" s="1"/>
  <c r="K73" i="3"/>
  <c r="AB73" i="3" s="1"/>
  <c r="K70" i="3"/>
  <c r="AB70" i="3" s="1"/>
  <c r="K66" i="3"/>
  <c r="AB66" i="3" s="1"/>
  <c r="K62" i="3"/>
  <c r="AB62" i="3" s="1"/>
  <c r="K58" i="3"/>
  <c r="AB58" i="3" s="1"/>
  <c r="K135" i="3"/>
  <c r="AB135" i="3" s="1"/>
  <c r="K119" i="3"/>
  <c r="AB119" i="3" s="1"/>
  <c r="K105" i="3"/>
  <c r="AB105" i="3" s="1"/>
  <c r="K185" i="3"/>
  <c r="AB185" i="3" s="1"/>
  <c r="K165" i="3"/>
  <c r="AB165" i="3" s="1"/>
  <c r="K151" i="3"/>
  <c r="AB151" i="3" s="1"/>
  <c r="K138" i="3"/>
  <c r="AB138" i="3" s="1"/>
  <c r="K137" i="3"/>
  <c r="AB137" i="3" s="1"/>
  <c r="K122" i="3"/>
  <c r="AB122" i="3" s="1"/>
  <c r="K121" i="3"/>
  <c r="AB121" i="3" s="1"/>
  <c r="K117" i="3"/>
  <c r="AB117" i="3" s="1"/>
  <c r="K114" i="3"/>
  <c r="AB114" i="3" s="1"/>
  <c r="K104" i="3"/>
  <c r="AB104" i="3" s="1"/>
  <c r="K100" i="3"/>
  <c r="AB100" i="3" s="1"/>
  <c r="K96" i="3"/>
  <c r="AB96" i="3" s="1"/>
  <c r="K92" i="3"/>
  <c r="AB92" i="3" s="1"/>
  <c r="K84" i="3"/>
  <c r="AB84" i="3" s="1"/>
  <c r="K80" i="3"/>
  <c r="AB80" i="3" s="1"/>
  <c r="K76" i="3"/>
  <c r="AB76" i="3" s="1"/>
  <c r="K69" i="3"/>
  <c r="AB69" i="3" s="1"/>
  <c r="K65" i="3"/>
  <c r="AB65" i="3" s="1"/>
  <c r="K61" i="3"/>
  <c r="AB61" i="3" s="1"/>
  <c r="K42" i="3"/>
  <c r="AB42" i="3" s="1"/>
  <c r="K41" i="3"/>
  <c r="AB41" i="3" s="1"/>
  <c r="K231" i="3"/>
  <c r="AB231" i="3" s="1"/>
  <c r="K207" i="3"/>
  <c r="AB207" i="3" s="1"/>
  <c r="K227" i="3"/>
  <c r="AB227" i="3" s="1"/>
  <c r="K213" i="3"/>
  <c r="AB213" i="3" s="1"/>
  <c r="K54" i="3"/>
  <c r="AB54" i="3" s="1"/>
  <c r="K38" i="3"/>
  <c r="AB38" i="3" s="1"/>
  <c r="K22" i="3"/>
  <c r="AB22" i="3" s="1"/>
  <c r="K37" i="3"/>
  <c r="AB37" i="3" s="1"/>
  <c r="K25" i="3"/>
  <c r="AB25" i="3" s="1"/>
  <c r="K229" i="3"/>
  <c r="AB229" i="3" s="1"/>
  <c r="K208" i="3"/>
  <c r="AB208" i="3" s="1"/>
  <c r="K232" i="3"/>
  <c r="AB232" i="3" s="1"/>
  <c r="K26" i="3"/>
  <c r="AB26" i="3" s="1"/>
  <c r="K31" i="3"/>
  <c r="AB31" i="3" s="1"/>
  <c r="K223" i="3"/>
  <c r="AB223" i="3" s="1"/>
  <c r="K52" i="3"/>
  <c r="AB52" i="3" s="1"/>
  <c r="K36" i="3"/>
  <c r="AB36" i="3" s="1"/>
  <c r="K20" i="3"/>
  <c r="AB20" i="3" s="1"/>
  <c r="K49" i="3"/>
  <c r="AB49" i="3" s="1"/>
  <c r="K51" i="3"/>
  <c r="AB51" i="3" s="1"/>
  <c r="K53" i="3"/>
  <c r="AB53" i="3" s="1"/>
  <c r="K215" i="3"/>
  <c r="AB215" i="3" s="1"/>
  <c r="K209" i="3"/>
  <c r="AB209" i="3" s="1"/>
  <c r="K216" i="3"/>
  <c r="AB216" i="3" s="1"/>
  <c r="K50" i="3"/>
  <c r="AB50" i="3" s="1"/>
  <c r="K34" i="3"/>
  <c r="AB34" i="3" s="1"/>
  <c r="K18" i="3"/>
  <c r="AB18" i="3" s="1"/>
  <c r="K39" i="3"/>
  <c r="AB39" i="3" s="1"/>
  <c r="K21" i="3"/>
  <c r="AB21" i="3" s="1"/>
  <c r="K29" i="3"/>
  <c r="AB29" i="3" s="1"/>
  <c r="K225" i="3"/>
  <c r="AB225" i="3" s="1"/>
  <c r="K48" i="3"/>
  <c r="AB48" i="3" s="1"/>
  <c r="K32" i="3"/>
  <c r="AB32" i="3" s="1"/>
  <c r="K33" i="3"/>
  <c r="AB33" i="3" s="1"/>
  <c r="K35" i="3"/>
  <c r="AB35" i="3" s="1"/>
  <c r="K27" i="3"/>
  <c r="AB27" i="3" s="1"/>
  <c r="K220" i="3"/>
  <c r="AB220" i="3" s="1"/>
  <c r="K46" i="3"/>
  <c r="AB46" i="3" s="1"/>
  <c r="K30" i="3"/>
  <c r="AB30" i="3" s="1"/>
  <c r="K23" i="3"/>
  <c r="AB23" i="3" s="1"/>
  <c r="K43" i="3"/>
  <c r="AB43" i="3" s="1"/>
  <c r="K47" i="3"/>
  <c r="AB47" i="3" s="1"/>
  <c r="M15" i="3"/>
  <c r="K221" i="3"/>
  <c r="AB221" i="3" s="1"/>
  <c r="K217" i="3"/>
  <c r="AB217" i="3" s="1"/>
  <c r="K224" i="3"/>
  <c r="AB224" i="3" s="1"/>
  <c r="K44" i="3"/>
  <c r="AB44" i="3" s="1"/>
  <c r="K28" i="3"/>
  <c r="AB28" i="3" s="1"/>
  <c r="K17" i="3"/>
  <c r="AB17" i="3" s="1"/>
  <c r="K45" i="3"/>
  <c r="AB45" i="3" s="1"/>
  <c r="K19" i="3"/>
  <c r="AB19" i="3" s="1"/>
  <c r="O27" i="1"/>
  <c r="M27" i="1"/>
  <c r="O26" i="1"/>
  <c r="M26" i="1"/>
  <c r="O25" i="1"/>
  <c r="M25" i="1"/>
  <c r="O24" i="1"/>
  <c r="M24" i="1"/>
  <c r="O23" i="1"/>
  <c r="H15" i="1"/>
  <c r="O22" i="1"/>
  <c r="M22" i="1"/>
  <c r="O21" i="1"/>
  <c r="M21" i="1"/>
  <c r="O20" i="1"/>
  <c r="M20" i="1"/>
  <c r="O19" i="1"/>
  <c r="M19" i="1"/>
  <c r="O18" i="1"/>
  <c r="M18" i="1"/>
  <c r="O17" i="1"/>
  <c r="M17" i="1"/>
  <c r="J15" i="1"/>
  <c r="K26" i="1"/>
  <c r="AB26" i="1" s="1"/>
  <c r="G15" i="1"/>
  <c r="K2" i="1" s="1"/>
  <c r="E7" i="1"/>
  <c r="E4" i="1"/>
  <c r="J2" i="1"/>
  <c r="K20" i="1"/>
  <c r="AB20" i="1" s="1"/>
  <c r="I2" i="5" l="1"/>
  <c r="N232" i="3"/>
  <c r="BB232" i="3" s="1"/>
  <c r="N208" i="3"/>
  <c r="BB208" i="3" s="1"/>
  <c r="N225" i="3"/>
  <c r="BB225" i="3" s="1"/>
  <c r="N216" i="3"/>
  <c r="BB216" i="3" s="1"/>
  <c r="N215" i="3"/>
  <c r="BB215" i="3" s="1"/>
  <c r="N223" i="3"/>
  <c r="BB223" i="3" s="1"/>
  <c r="N230" i="3"/>
  <c r="BB230" i="3" s="1"/>
  <c r="N214" i="3"/>
  <c r="BB214" i="3" s="1"/>
  <c r="N207" i="3"/>
  <c r="BB207" i="3" s="1"/>
  <c r="N224" i="3"/>
  <c r="BB224" i="3" s="1"/>
  <c r="N43" i="3"/>
  <c r="BB43" i="3" s="1"/>
  <c r="N102" i="3"/>
  <c r="BB102" i="3" s="1"/>
  <c r="N98" i="3"/>
  <c r="BB98" i="3" s="1"/>
  <c r="N94" i="3"/>
  <c r="BB94" i="3" s="1"/>
  <c r="N90" i="3"/>
  <c r="BB90" i="3" s="1"/>
  <c r="N86" i="3"/>
  <c r="BB86" i="3" s="1"/>
  <c r="N82" i="3"/>
  <c r="BB82" i="3" s="1"/>
  <c r="N78" i="3"/>
  <c r="BB78" i="3" s="1"/>
  <c r="N74" i="3"/>
  <c r="BB74" i="3" s="1"/>
  <c r="N71" i="3"/>
  <c r="BB71" i="3" s="1"/>
  <c r="N67" i="3"/>
  <c r="BB67" i="3" s="1"/>
  <c r="N63" i="3"/>
  <c r="BB63" i="3" s="1"/>
  <c r="N59" i="3"/>
  <c r="BB59" i="3" s="1"/>
  <c r="N55" i="3"/>
  <c r="BB55" i="3" s="1"/>
  <c r="N56" i="3"/>
  <c r="BB56" i="3" s="1"/>
  <c r="N49" i="3"/>
  <c r="BB49" i="3" s="1"/>
  <c r="N45" i="3"/>
  <c r="BB45" i="3" s="1"/>
  <c r="N37" i="3"/>
  <c r="BB37" i="3" s="1"/>
  <c r="N35" i="3"/>
  <c r="BB35" i="3" s="1"/>
  <c r="N17" i="3"/>
  <c r="N101" i="3"/>
  <c r="BB101" i="3" s="1"/>
  <c r="N97" i="3"/>
  <c r="BB97" i="3" s="1"/>
  <c r="N93" i="3"/>
  <c r="BB93" i="3" s="1"/>
  <c r="N89" i="3"/>
  <c r="BB89" i="3" s="1"/>
  <c r="N85" i="3"/>
  <c r="BB85" i="3" s="1"/>
  <c r="N81" i="3"/>
  <c r="BB81" i="3" s="1"/>
  <c r="N77" i="3"/>
  <c r="BB77" i="3" s="1"/>
  <c r="N73" i="3"/>
  <c r="BB73" i="3" s="1"/>
  <c r="N70" i="3"/>
  <c r="BB70" i="3" s="1"/>
  <c r="N66" i="3"/>
  <c r="BB66" i="3" s="1"/>
  <c r="N62" i="3"/>
  <c r="BB62" i="3" s="1"/>
  <c r="N58" i="3"/>
  <c r="BB58" i="3" s="1"/>
  <c r="N75" i="3"/>
  <c r="BB75" i="3" s="1"/>
  <c r="N47" i="3"/>
  <c r="BB47" i="3" s="1"/>
  <c r="N41" i="3"/>
  <c r="BB41" i="3" s="1"/>
  <c r="N29" i="3"/>
  <c r="BB29" i="3" s="1"/>
  <c r="N21" i="3"/>
  <c r="BB21" i="3" s="1"/>
  <c r="N19" i="3"/>
  <c r="BB19" i="3" s="1"/>
  <c r="N103" i="3"/>
  <c r="BB103" i="3" s="1"/>
  <c r="N99" i="3"/>
  <c r="BB99" i="3" s="1"/>
  <c r="N95" i="3"/>
  <c r="BB95" i="3" s="1"/>
  <c r="N91" i="3"/>
  <c r="BB91" i="3" s="1"/>
  <c r="N87" i="3"/>
  <c r="BB87" i="3" s="1"/>
  <c r="N83" i="3"/>
  <c r="BB83" i="3" s="1"/>
  <c r="N79" i="3"/>
  <c r="BB79" i="3" s="1"/>
  <c r="N72" i="3"/>
  <c r="BB72" i="3" s="1"/>
  <c r="N68" i="3"/>
  <c r="BB68" i="3" s="1"/>
  <c r="N64" i="3"/>
  <c r="BB64" i="3" s="1"/>
  <c r="N60" i="3"/>
  <c r="BB60" i="3" s="1"/>
  <c r="N53" i="3"/>
  <c r="BB53" i="3" s="1"/>
  <c r="N51" i="3"/>
  <c r="BB51" i="3" s="1"/>
  <c r="N39" i="3"/>
  <c r="BB39" i="3" s="1"/>
  <c r="N33" i="3"/>
  <c r="BB33" i="3" s="1"/>
  <c r="N31" i="3"/>
  <c r="BB31" i="3" s="1"/>
  <c r="N27" i="3"/>
  <c r="BB27" i="3" s="1"/>
  <c r="N25" i="3"/>
  <c r="BB25" i="3" s="1"/>
  <c r="N23" i="3"/>
  <c r="BB23" i="3" s="1"/>
  <c r="N80" i="3"/>
  <c r="BB80" i="3" s="1"/>
  <c r="N54" i="3"/>
  <c r="BB54" i="3" s="1"/>
  <c r="N44" i="3"/>
  <c r="BB44" i="3" s="1"/>
  <c r="N40" i="3"/>
  <c r="BB40" i="3" s="1"/>
  <c r="N20" i="3"/>
  <c r="BB20" i="3" s="1"/>
  <c r="N146" i="3"/>
  <c r="BB146" i="3" s="1"/>
  <c r="N120" i="3"/>
  <c r="BB120" i="3" s="1"/>
  <c r="N108" i="3"/>
  <c r="BB108" i="3" s="1"/>
  <c r="N112" i="3"/>
  <c r="BB112" i="3" s="1"/>
  <c r="N115" i="3"/>
  <c r="BB115" i="3" s="1"/>
  <c r="N147" i="3"/>
  <c r="BB147" i="3" s="1"/>
  <c r="N177" i="3"/>
  <c r="BB177" i="3" s="1"/>
  <c r="N204" i="3"/>
  <c r="BB204" i="3" s="1"/>
  <c r="N152" i="3"/>
  <c r="BB152" i="3" s="1"/>
  <c r="N180" i="3"/>
  <c r="BB180" i="3" s="1"/>
  <c r="N153" i="3"/>
  <c r="BB153" i="3" s="1"/>
  <c r="N182" i="3"/>
  <c r="BB182" i="3" s="1"/>
  <c r="N100" i="3"/>
  <c r="BB100" i="3" s="1"/>
  <c r="N149" i="3"/>
  <c r="BB149" i="3" s="1"/>
  <c r="N32" i="3"/>
  <c r="BB32" i="3" s="1"/>
  <c r="N88" i="3"/>
  <c r="BB88" i="3" s="1"/>
  <c r="N30" i="3"/>
  <c r="BB30" i="3" s="1"/>
  <c r="N160" i="3"/>
  <c r="BB160" i="3" s="1"/>
  <c r="N121" i="3"/>
  <c r="BB121" i="3" s="1"/>
  <c r="N106" i="3"/>
  <c r="BB106" i="3" s="1"/>
  <c r="N128" i="3"/>
  <c r="BB128" i="3" s="1"/>
  <c r="N124" i="3"/>
  <c r="BB124" i="3" s="1"/>
  <c r="N119" i="3"/>
  <c r="BB119" i="3" s="1"/>
  <c r="N151" i="3"/>
  <c r="BB151" i="3" s="1"/>
  <c r="N178" i="3"/>
  <c r="BB178" i="3" s="1"/>
  <c r="N154" i="3"/>
  <c r="BB154" i="3" s="1"/>
  <c r="N187" i="3"/>
  <c r="BB187" i="3" s="1"/>
  <c r="N155" i="3"/>
  <c r="BB155" i="3" s="1"/>
  <c r="N189" i="3"/>
  <c r="BB189" i="3" s="1"/>
  <c r="N96" i="3"/>
  <c r="BB96" i="3" s="1"/>
  <c r="N18" i="3"/>
  <c r="BB18" i="3" s="1"/>
  <c r="N61" i="3"/>
  <c r="BB61" i="3" s="1"/>
  <c r="N36" i="3"/>
  <c r="BB36" i="3" s="1"/>
  <c r="N200" i="3"/>
  <c r="BB200" i="3" s="1"/>
  <c r="N122" i="3"/>
  <c r="BB122" i="3" s="1"/>
  <c r="N117" i="3"/>
  <c r="BB117" i="3" s="1"/>
  <c r="N129" i="3"/>
  <c r="BB129" i="3" s="1"/>
  <c r="N109" i="3"/>
  <c r="BB109" i="3" s="1"/>
  <c r="N125" i="3"/>
  <c r="BB125" i="3" s="1"/>
  <c r="N123" i="3"/>
  <c r="BB123" i="3" s="1"/>
  <c r="N185" i="3"/>
  <c r="BB185" i="3" s="1"/>
  <c r="N210" i="3"/>
  <c r="BB210" i="3" s="1"/>
  <c r="N158" i="3"/>
  <c r="BB158" i="3" s="1"/>
  <c r="N188" i="3"/>
  <c r="BB188" i="3" s="1"/>
  <c r="N159" i="3"/>
  <c r="BB159" i="3" s="1"/>
  <c r="N190" i="3"/>
  <c r="BB190" i="3" s="1"/>
  <c r="N48" i="3"/>
  <c r="BB48" i="3" s="1"/>
  <c r="N104" i="3"/>
  <c r="BB104" i="3" s="1"/>
  <c r="N69" i="3"/>
  <c r="BB69" i="3" s="1"/>
  <c r="N46" i="3"/>
  <c r="BB46" i="3" s="1"/>
  <c r="N26" i="3"/>
  <c r="BB26" i="3" s="1"/>
  <c r="N136" i="3"/>
  <c r="BB136" i="3" s="1"/>
  <c r="N150" i="3"/>
  <c r="BB150" i="3" s="1"/>
  <c r="N105" i="3"/>
  <c r="BB105" i="3" s="1"/>
  <c r="N130" i="3"/>
  <c r="BB130" i="3" s="1"/>
  <c r="N142" i="3"/>
  <c r="BB142" i="3" s="1"/>
  <c r="N126" i="3"/>
  <c r="BB126" i="3" s="1"/>
  <c r="N127" i="3"/>
  <c r="BB127" i="3" s="1"/>
  <c r="N157" i="3"/>
  <c r="BB157" i="3" s="1"/>
  <c r="N186" i="3"/>
  <c r="BB186" i="3" s="1"/>
  <c r="N162" i="3"/>
  <c r="BB162" i="3" s="1"/>
  <c r="N195" i="3"/>
  <c r="BB195" i="3" s="1"/>
  <c r="N163" i="3"/>
  <c r="BB163" i="3" s="1"/>
  <c r="N197" i="3"/>
  <c r="BB197" i="3" s="1"/>
  <c r="N22" i="3"/>
  <c r="BB22" i="3" s="1"/>
  <c r="N34" i="3"/>
  <c r="BB34" i="3" s="1"/>
  <c r="N76" i="3"/>
  <c r="BB76" i="3" s="1"/>
  <c r="N42" i="3"/>
  <c r="BB42" i="3" s="1"/>
  <c r="N52" i="3"/>
  <c r="BB52" i="3" s="1"/>
  <c r="N137" i="3"/>
  <c r="BB137" i="3" s="1"/>
  <c r="N164" i="3"/>
  <c r="BB164" i="3" s="1"/>
  <c r="N118" i="3"/>
  <c r="BB118" i="3" s="1"/>
  <c r="N168" i="3"/>
  <c r="BB168" i="3" s="1"/>
  <c r="N192" i="3"/>
  <c r="BB192" i="3" s="1"/>
  <c r="N156" i="3"/>
  <c r="BB156" i="3" s="1"/>
  <c r="N140" i="3"/>
  <c r="BB140" i="3" s="1"/>
  <c r="N131" i="3"/>
  <c r="BB131" i="3" s="1"/>
  <c r="N161" i="3"/>
  <c r="BB161" i="3" s="1"/>
  <c r="N193" i="3"/>
  <c r="BB193" i="3" s="1"/>
  <c r="N220" i="3"/>
  <c r="BB220" i="3" s="1"/>
  <c r="N166" i="3"/>
  <c r="BB166" i="3" s="1"/>
  <c r="N196" i="3"/>
  <c r="BB196" i="3" s="1"/>
  <c r="N212" i="3"/>
  <c r="BB212" i="3" s="1"/>
  <c r="N167" i="3"/>
  <c r="BB167" i="3" s="1"/>
  <c r="N198" i="3"/>
  <c r="BB198" i="3" s="1"/>
  <c r="N206" i="3"/>
  <c r="BB206" i="3" s="1"/>
  <c r="N116" i="3"/>
  <c r="BB116" i="3" s="1"/>
  <c r="N134" i="3"/>
  <c r="BB134" i="3" s="1"/>
  <c r="N110" i="3"/>
  <c r="BB110" i="3" s="1"/>
  <c r="N191" i="3"/>
  <c r="BB191" i="3" s="1"/>
  <c r="N111" i="3"/>
  <c r="BB111" i="3" s="1"/>
  <c r="N143" i="3"/>
  <c r="BB143" i="3" s="1"/>
  <c r="N170" i="3"/>
  <c r="BB170" i="3" s="1"/>
  <c r="N202" i="3"/>
  <c r="BB202" i="3" s="1"/>
  <c r="N228" i="3"/>
  <c r="BB228" i="3" s="1"/>
  <c r="N148" i="3"/>
  <c r="BB148" i="3" s="1"/>
  <c r="N179" i="3"/>
  <c r="BB179" i="3" s="1"/>
  <c r="N222" i="3"/>
  <c r="BB222" i="3" s="1"/>
  <c r="N181" i="3"/>
  <c r="BB181" i="3" s="1"/>
  <c r="N57" i="3"/>
  <c r="BB57" i="3" s="1"/>
  <c r="N84" i="3"/>
  <c r="BB84" i="3" s="1"/>
  <c r="N138" i="3"/>
  <c r="BB138" i="3" s="1"/>
  <c r="N184" i="3"/>
  <c r="BB184" i="3" s="1"/>
  <c r="N132" i="3"/>
  <c r="BB132" i="3" s="1"/>
  <c r="N183" i="3"/>
  <c r="BB183" i="3" s="1"/>
  <c r="N141" i="3"/>
  <c r="BB141" i="3" s="1"/>
  <c r="N135" i="3"/>
  <c r="BB135" i="3" s="1"/>
  <c r="N165" i="3"/>
  <c r="BB165" i="3" s="1"/>
  <c r="N194" i="3"/>
  <c r="BB194" i="3" s="1"/>
  <c r="N171" i="3"/>
  <c r="BB171" i="3" s="1"/>
  <c r="N203" i="3"/>
  <c r="BB203" i="3" s="1"/>
  <c r="N173" i="3"/>
  <c r="BB173" i="3" s="1"/>
  <c r="N226" i="3"/>
  <c r="BB226" i="3" s="1"/>
  <c r="N113" i="3"/>
  <c r="BB113" i="3" s="1"/>
  <c r="N65" i="3"/>
  <c r="BB65" i="3" s="1"/>
  <c r="N38" i="3"/>
  <c r="BB38" i="3" s="1"/>
  <c r="N28" i="3"/>
  <c r="BB28" i="3" s="1"/>
  <c r="N50" i="3"/>
  <c r="BB50" i="3" s="1"/>
  <c r="N24" i="3"/>
  <c r="BB24" i="3" s="1"/>
  <c r="N92" i="3"/>
  <c r="BB92" i="3" s="1"/>
  <c r="N114" i="3"/>
  <c r="BB114" i="3" s="1"/>
  <c r="N175" i="3"/>
  <c r="BB175" i="3" s="1"/>
  <c r="N199" i="3"/>
  <c r="BB199" i="3" s="1"/>
  <c r="N133" i="3"/>
  <c r="BB133" i="3" s="1"/>
  <c r="N218" i="3"/>
  <c r="BB218" i="3" s="1"/>
  <c r="N176" i="3"/>
  <c r="BB176" i="3" s="1"/>
  <c r="N205" i="3"/>
  <c r="BB205" i="3" s="1"/>
  <c r="N107" i="3"/>
  <c r="BB107" i="3" s="1"/>
  <c r="N139" i="3"/>
  <c r="BB139" i="3" s="1"/>
  <c r="N169" i="3"/>
  <c r="BB169" i="3" s="1"/>
  <c r="N201" i="3"/>
  <c r="BB201" i="3" s="1"/>
  <c r="N209" i="3"/>
  <c r="BB209" i="3" s="1"/>
  <c r="N144" i="3"/>
  <c r="BB144" i="3" s="1"/>
  <c r="N172" i="3"/>
  <c r="BB172" i="3" s="1"/>
  <c r="N145" i="3"/>
  <c r="BB145" i="3" s="1"/>
  <c r="N174" i="3"/>
  <c r="BB174" i="3" s="1"/>
  <c r="N229" i="3"/>
  <c r="BB229" i="3" s="1"/>
  <c r="N211" i="3"/>
  <c r="BB211" i="3" s="1"/>
  <c r="N227" i="3"/>
  <c r="BB227" i="3" s="1"/>
  <c r="N217" i="3"/>
  <c r="BB217" i="3" s="1"/>
  <c r="N221" i="3"/>
  <c r="BB221" i="3" s="1"/>
  <c r="K15" i="3"/>
  <c r="N213" i="3"/>
  <c r="BB213" i="3" s="1"/>
  <c r="N231" i="3"/>
  <c r="BB231" i="3" s="1"/>
  <c r="N219" i="3"/>
  <c r="BB219" i="3" s="1"/>
  <c r="K22" i="1"/>
  <c r="AB22" i="1" s="1"/>
  <c r="K21" i="1"/>
  <c r="AB21" i="1" s="1"/>
  <c r="K18" i="1"/>
  <c r="AB18" i="1" s="1"/>
  <c r="K24" i="1"/>
  <c r="AB24" i="1" s="1"/>
  <c r="K25" i="1"/>
  <c r="AB25" i="1" s="1"/>
  <c r="K35" i="1"/>
  <c r="AB35" i="1" s="1"/>
  <c r="K43" i="1"/>
  <c r="AB43" i="1" s="1"/>
  <c r="K51" i="1"/>
  <c r="AB51" i="1" s="1"/>
  <c r="K59" i="1"/>
  <c r="AB59" i="1" s="1"/>
  <c r="K67" i="1"/>
  <c r="AB67" i="1" s="1"/>
  <c r="K75" i="1"/>
  <c r="AB75" i="1" s="1"/>
  <c r="K28" i="1"/>
  <c r="AB28" i="1" s="1"/>
  <c r="K36" i="1"/>
  <c r="AB36" i="1" s="1"/>
  <c r="K44" i="1"/>
  <c r="AB44" i="1" s="1"/>
  <c r="K52" i="1"/>
  <c r="AB52" i="1" s="1"/>
  <c r="K60" i="1"/>
  <c r="AB60" i="1" s="1"/>
  <c r="K68" i="1"/>
  <c r="AB68" i="1" s="1"/>
  <c r="K76" i="1"/>
  <c r="AB76" i="1" s="1"/>
  <c r="K29" i="1"/>
  <c r="AB29" i="1" s="1"/>
  <c r="K37" i="1"/>
  <c r="AB37" i="1" s="1"/>
  <c r="K45" i="1"/>
  <c r="AB45" i="1" s="1"/>
  <c r="K53" i="1"/>
  <c r="AB53" i="1" s="1"/>
  <c r="K61" i="1"/>
  <c r="AB61" i="1" s="1"/>
  <c r="K69" i="1"/>
  <c r="AB69" i="1" s="1"/>
  <c r="K77" i="1"/>
  <c r="AB77" i="1" s="1"/>
  <c r="K31" i="1"/>
  <c r="AB31" i="1" s="1"/>
  <c r="K39" i="1"/>
  <c r="AB39" i="1" s="1"/>
  <c r="K47" i="1"/>
  <c r="AB47" i="1" s="1"/>
  <c r="K55" i="1"/>
  <c r="AB55" i="1" s="1"/>
  <c r="K63" i="1"/>
  <c r="AB63" i="1" s="1"/>
  <c r="K71" i="1"/>
  <c r="AB71" i="1" s="1"/>
  <c r="K79" i="1"/>
  <c r="AB79" i="1" s="1"/>
  <c r="K87" i="1"/>
  <c r="AB87" i="1" s="1"/>
  <c r="K32" i="1"/>
  <c r="AB32" i="1" s="1"/>
  <c r="K40" i="1"/>
  <c r="AB40" i="1" s="1"/>
  <c r="K48" i="1"/>
  <c r="AB48" i="1" s="1"/>
  <c r="K56" i="1"/>
  <c r="AB56" i="1" s="1"/>
  <c r="K64" i="1"/>
  <c r="AB64" i="1" s="1"/>
  <c r="K72" i="1"/>
  <c r="AB72" i="1" s="1"/>
  <c r="K80" i="1"/>
  <c r="AB80" i="1" s="1"/>
  <c r="K88" i="1"/>
  <c r="AB88" i="1" s="1"/>
  <c r="K96" i="1"/>
  <c r="AB96" i="1" s="1"/>
  <c r="K104" i="1"/>
  <c r="AB104" i="1" s="1"/>
  <c r="K112" i="1"/>
  <c r="AB112" i="1" s="1"/>
  <c r="K120" i="1"/>
  <c r="AB120" i="1" s="1"/>
  <c r="K34" i="1"/>
  <c r="AB34" i="1" s="1"/>
  <c r="K42" i="1"/>
  <c r="AB42" i="1" s="1"/>
  <c r="K50" i="1"/>
  <c r="AB50" i="1" s="1"/>
  <c r="K90" i="1"/>
  <c r="AB90" i="1" s="1"/>
  <c r="K117" i="1"/>
  <c r="AB117" i="1" s="1"/>
  <c r="K118" i="1"/>
  <c r="AB118" i="1" s="1"/>
  <c r="K119" i="1"/>
  <c r="AB119" i="1" s="1"/>
  <c r="K121" i="1"/>
  <c r="AB121" i="1" s="1"/>
  <c r="K122" i="1"/>
  <c r="AB122" i="1" s="1"/>
  <c r="K123" i="1"/>
  <c r="AB123" i="1" s="1"/>
  <c r="K124" i="1"/>
  <c r="AB124" i="1" s="1"/>
  <c r="K134" i="1"/>
  <c r="AB134" i="1" s="1"/>
  <c r="K30" i="1"/>
  <c r="AB30" i="1" s="1"/>
  <c r="K78" i="1"/>
  <c r="AB78" i="1" s="1"/>
  <c r="K82" i="1"/>
  <c r="AB82" i="1" s="1"/>
  <c r="K89" i="1"/>
  <c r="AB89" i="1" s="1"/>
  <c r="K38" i="1"/>
  <c r="AB38" i="1" s="1"/>
  <c r="K46" i="1"/>
  <c r="AB46" i="1" s="1"/>
  <c r="K70" i="1"/>
  <c r="AB70" i="1" s="1"/>
  <c r="K86" i="1"/>
  <c r="AB86" i="1" s="1"/>
  <c r="K130" i="1"/>
  <c r="AB130" i="1" s="1"/>
  <c r="K138" i="1"/>
  <c r="AB138" i="1" s="1"/>
  <c r="K146" i="1"/>
  <c r="AB146" i="1" s="1"/>
  <c r="K154" i="1"/>
  <c r="AB154" i="1" s="1"/>
  <c r="K162" i="1"/>
  <c r="AB162" i="1" s="1"/>
  <c r="K58" i="1"/>
  <c r="AB58" i="1" s="1"/>
  <c r="K65" i="1"/>
  <c r="AB65" i="1" s="1"/>
  <c r="K85" i="1"/>
  <c r="AB85" i="1" s="1"/>
  <c r="K95" i="1"/>
  <c r="AB95" i="1" s="1"/>
  <c r="K97" i="1"/>
  <c r="AB97" i="1" s="1"/>
  <c r="K98" i="1"/>
  <c r="AB98" i="1" s="1"/>
  <c r="K99" i="1"/>
  <c r="AB99" i="1" s="1"/>
  <c r="K100" i="1"/>
  <c r="AB100" i="1" s="1"/>
  <c r="K131" i="1"/>
  <c r="AB131" i="1" s="1"/>
  <c r="K139" i="1"/>
  <c r="AB139" i="1" s="1"/>
  <c r="K33" i="1"/>
  <c r="AB33" i="1" s="1"/>
  <c r="K57" i="1"/>
  <c r="AB57" i="1" s="1"/>
  <c r="K74" i="1"/>
  <c r="AB74" i="1" s="1"/>
  <c r="K94" i="1"/>
  <c r="AB94" i="1" s="1"/>
  <c r="K115" i="1"/>
  <c r="AB115" i="1" s="1"/>
  <c r="K125" i="1"/>
  <c r="AB125" i="1" s="1"/>
  <c r="K142" i="1"/>
  <c r="AB142" i="1" s="1"/>
  <c r="K143" i="1"/>
  <c r="AB143" i="1" s="1"/>
  <c r="K144" i="1"/>
  <c r="AB144" i="1" s="1"/>
  <c r="K145" i="1"/>
  <c r="AB145" i="1" s="1"/>
  <c r="K147" i="1"/>
  <c r="AB147" i="1" s="1"/>
  <c r="K148" i="1"/>
  <c r="AB148" i="1" s="1"/>
  <c r="K149" i="1"/>
  <c r="AB149" i="1" s="1"/>
  <c r="K150" i="1"/>
  <c r="AB150" i="1" s="1"/>
  <c r="K169" i="1"/>
  <c r="AB169" i="1" s="1"/>
  <c r="K62" i="1"/>
  <c r="AB62" i="1" s="1"/>
  <c r="K84" i="1"/>
  <c r="AB84" i="1" s="1"/>
  <c r="K91" i="1"/>
  <c r="AB91" i="1" s="1"/>
  <c r="K81" i="1"/>
  <c r="AB81" i="1" s="1"/>
  <c r="K93" i="1"/>
  <c r="AB93" i="1" s="1"/>
  <c r="K108" i="1"/>
  <c r="AB108" i="1" s="1"/>
  <c r="K114" i="1"/>
  <c r="AB114" i="1" s="1"/>
  <c r="K129" i="1"/>
  <c r="AB129" i="1" s="1"/>
  <c r="K164" i="1"/>
  <c r="AB164" i="1" s="1"/>
  <c r="K172" i="1"/>
  <c r="AB172" i="1" s="1"/>
  <c r="K180" i="1"/>
  <c r="AB180" i="1" s="1"/>
  <c r="K188" i="1"/>
  <c r="AB188" i="1" s="1"/>
  <c r="K73" i="1"/>
  <c r="AB73" i="1" s="1"/>
  <c r="K102" i="1"/>
  <c r="AB102" i="1" s="1"/>
  <c r="K107" i="1"/>
  <c r="AB107" i="1" s="1"/>
  <c r="K111" i="1"/>
  <c r="AB111" i="1" s="1"/>
  <c r="K165" i="1"/>
  <c r="AB165" i="1" s="1"/>
  <c r="K83" i="1"/>
  <c r="AB83" i="1" s="1"/>
  <c r="K101" i="1"/>
  <c r="AB101" i="1" s="1"/>
  <c r="K106" i="1"/>
  <c r="AB106" i="1" s="1"/>
  <c r="K116" i="1"/>
  <c r="AB116" i="1" s="1"/>
  <c r="K128" i="1"/>
  <c r="AB128" i="1" s="1"/>
  <c r="K133" i="1"/>
  <c r="AB133" i="1" s="1"/>
  <c r="K166" i="1"/>
  <c r="AB166" i="1" s="1"/>
  <c r="K174" i="1"/>
  <c r="AB174" i="1" s="1"/>
  <c r="K182" i="1"/>
  <c r="AB182" i="1" s="1"/>
  <c r="K190" i="1"/>
  <c r="AB190" i="1" s="1"/>
  <c r="K152" i="1"/>
  <c r="AB152" i="1" s="1"/>
  <c r="K160" i="1"/>
  <c r="AB160" i="1" s="1"/>
  <c r="K175" i="1"/>
  <c r="AB175" i="1" s="1"/>
  <c r="K186" i="1"/>
  <c r="AB186" i="1" s="1"/>
  <c r="K187" i="1"/>
  <c r="AB187" i="1" s="1"/>
  <c r="K194" i="1"/>
  <c r="AB194" i="1" s="1"/>
  <c r="K202" i="1"/>
  <c r="AB202" i="1" s="1"/>
  <c r="K210" i="1"/>
  <c r="AB210" i="1" s="1"/>
  <c r="K218" i="1"/>
  <c r="AB218" i="1" s="1"/>
  <c r="K226" i="1"/>
  <c r="AB226" i="1" s="1"/>
  <c r="K49" i="1"/>
  <c r="AB49" i="1" s="1"/>
  <c r="K92" i="1"/>
  <c r="AB92" i="1" s="1"/>
  <c r="K103" i="1"/>
  <c r="AB103" i="1" s="1"/>
  <c r="K105" i="1"/>
  <c r="AB105" i="1" s="1"/>
  <c r="K136" i="1"/>
  <c r="AB136" i="1" s="1"/>
  <c r="K113" i="1"/>
  <c r="AB113" i="1" s="1"/>
  <c r="K140" i="1"/>
  <c r="AB140" i="1" s="1"/>
  <c r="K126" i="1"/>
  <c r="AB126" i="1" s="1"/>
  <c r="K135" i="1"/>
  <c r="AB135" i="1" s="1"/>
  <c r="K159" i="1"/>
  <c r="AB159" i="1" s="1"/>
  <c r="K41" i="1"/>
  <c r="AB41" i="1" s="1"/>
  <c r="K109" i="1"/>
  <c r="AB109" i="1" s="1"/>
  <c r="K167" i="1"/>
  <c r="AB167" i="1" s="1"/>
  <c r="K171" i="1"/>
  <c r="AB171" i="1" s="1"/>
  <c r="K181" i="1"/>
  <c r="AB181" i="1" s="1"/>
  <c r="K132" i="1"/>
  <c r="AB132" i="1" s="1"/>
  <c r="K137" i="1"/>
  <c r="AB137" i="1" s="1"/>
  <c r="K158" i="1"/>
  <c r="AB158" i="1" s="1"/>
  <c r="K161" i="1"/>
  <c r="AB161" i="1" s="1"/>
  <c r="K191" i="1"/>
  <c r="AB191" i="1" s="1"/>
  <c r="K199" i="1"/>
  <c r="AB199" i="1" s="1"/>
  <c r="K207" i="1"/>
  <c r="AB207" i="1" s="1"/>
  <c r="K215" i="1"/>
  <c r="AB215" i="1" s="1"/>
  <c r="K223" i="1"/>
  <c r="AB223" i="1" s="1"/>
  <c r="K231" i="1"/>
  <c r="AB231" i="1" s="1"/>
  <c r="K110" i="1"/>
  <c r="AB110" i="1" s="1"/>
  <c r="K127" i="1"/>
  <c r="AB127" i="1" s="1"/>
  <c r="K168" i="1"/>
  <c r="AB168" i="1" s="1"/>
  <c r="K195" i="1"/>
  <c r="AB195" i="1" s="1"/>
  <c r="K196" i="1"/>
  <c r="AB196" i="1" s="1"/>
  <c r="K206" i="1"/>
  <c r="AB206" i="1" s="1"/>
  <c r="K217" i="1"/>
  <c r="AB217" i="1" s="1"/>
  <c r="K227" i="1"/>
  <c r="AB227" i="1" s="1"/>
  <c r="K228" i="1"/>
  <c r="AB228" i="1" s="1"/>
  <c r="K177" i="1"/>
  <c r="AB177" i="1" s="1"/>
  <c r="K185" i="1"/>
  <c r="AB185" i="1" s="1"/>
  <c r="K205" i="1"/>
  <c r="AB205" i="1" s="1"/>
  <c r="K216" i="1"/>
  <c r="AB216" i="1" s="1"/>
  <c r="K66" i="1"/>
  <c r="AB66" i="1" s="1"/>
  <c r="K153" i="1"/>
  <c r="AB153" i="1" s="1"/>
  <c r="K156" i="1"/>
  <c r="AB156" i="1" s="1"/>
  <c r="K163" i="1"/>
  <c r="AB163" i="1" s="1"/>
  <c r="K179" i="1"/>
  <c r="AB179" i="1" s="1"/>
  <c r="K184" i="1"/>
  <c r="AB184" i="1" s="1"/>
  <c r="K54" i="1"/>
  <c r="AB54" i="1" s="1"/>
  <c r="K141" i="1"/>
  <c r="AB141" i="1" s="1"/>
  <c r="K155" i="1"/>
  <c r="AB155" i="1" s="1"/>
  <c r="K176" i="1"/>
  <c r="AB176" i="1" s="1"/>
  <c r="K201" i="1"/>
  <c r="AB201" i="1" s="1"/>
  <c r="K211" i="1"/>
  <c r="AB211" i="1" s="1"/>
  <c r="K212" i="1"/>
  <c r="AB212" i="1" s="1"/>
  <c r="K222" i="1"/>
  <c r="AB222" i="1" s="1"/>
  <c r="K233" i="1"/>
  <c r="AB233" i="1" s="1"/>
  <c r="K173" i="1"/>
  <c r="AB173" i="1" s="1"/>
  <c r="K178" i="1"/>
  <c r="AB178" i="1" s="1"/>
  <c r="K183" i="1"/>
  <c r="AB183" i="1" s="1"/>
  <c r="K200" i="1"/>
  <c r="AB200" i="1" s="1"/>
  <c r="K221" i="1"/>
  <c r="AB221" i="1" s="1"/>
  <c r="K232" i="1"/>
  <c r="AB232" i="1" s="1"/>
  <c r="K157" i="1"/>
  <c r="AB157" i="1" s="1"/>
  <c r="K204" i="1"/>
  <c r="AB204" i="1" s="1"/>
  <c r="K189" i="1"/>
  <c r="AB189" i="1" s="1"/>
  <c r="K198" i="1"/>
  <c r="AB198" i="1" s="1"/>
  <c r="K203" i="1"/>
  <c r="AB203" i="1" s="1"/>
  <c r="K213" i="1"/>
  <c r="AB213" i="1" s="1"/>
  <c r="K230" i="1"/>
  <c r="AB230" i="1" s="1"/>
  <c r="K193" i="1"/>
  <c r="AB193" i="1" s="1"/>
  <c r="K208" i="1"/>
  <c r="AB208" i="1" s="1"/>
  <c r="K225" i="1"/>
  <c r="AB225" i="1" s="1"/>
  <c r="K219" i="1"/>
  <c r="AB219" i="1" s="1"/>
  <c r="K229" i="1"/>
  <c r="AB229" i="1" s="1"/>
  <c r="K151" i="1"/>
  <c r="AB151" i="1" s="1"/>
  <c r="K192" i="1"/>
  <c r="AB192" i="1" s="1"/>
  <c r="K209" i="1"/>
  <c r="AB209" i="1" s="1"/>
  <c r="K170" i="1"/>
  <c r="AB170" i="1" s="1"/>
  <c r="K224" i="1"/>
  <c r="AB224" i="1" s="1"/>
  <c r="K214" i="1"/>
  <c r="AB214" i="1" s="1"/>
  <c r="K220" i="1"/>
  <c r="AB220" i="1" s="1"/>
  <c r="K197" i="1"/>
  <c r="AB197" i="1" s="1"/>
  <c r="K27" i="1"/>
  <c r="AB27" i="1" s="1"/>
  <c r="K23" i="1"/>
  <c r="AB23" i="1" s="1"/>
  <c r="I2" i="1"/>
  <c r="I3" i="1" s="1"/>
  <c r="O15" i="1"/>
  <c r="M23" i="1"/>
  <c r="K19" i="1"/>
  <c r="AB19" i="1" s="1"/>
  <c r="K17" i="1"/>
  <c r="AB17" i="1" s="1"/>
  <c r="AU17" i="3" l="1"/>
  <c r="BB17" i="3"/>
  <c r="Q184" i="3"/>
  <c r="AU184" i="3"/>
  <c r="Q119" i="3"/>
  <c r="AU119" i="3"/>
  <c r="Q90" i="3"/>
  <c r="AU90" i="3"/>
  <c r="Q176" i="3"/>
  <c r="AU176" i="3"/>
  <c r="Q202" i="3"/>
  <c r="AU202" i="3"/>
  <c r="Q161" i="3"/>
  <c r="AU161" i="3"/>
  <c r="Q190" i="3"/>
  <c r="AU190" i="3"/>
  <c r="Q149" i="3"/>
  <c r="AU149" i="3"/>
  <c r="Q83" i="3"/>
  <c r="AU83" i="3"/>
  <c r="Q94" i="3"/>
  <c r="AU94" i="3"/>
  <c r="Q221" i="3"/>
  <c r="AU221" i="3"/>
  <c r="Q144" i="3"/>
  <c r="AU144" i="3"/>
  <c r="Q218" i="3"/>
  <c r="AU218" i="3"/>
  <c r="Q28" i="3"/>
  <c r="AU28" i="3"/>
  <c r="Q194" i="3"/>
  <c r="AU194" i="3"/>
  <c r="Q84" i="3"/>
  <c r="AU84" i="3"/>
  <c r="Q170" i="3"/>
  <c r="AU170" i="3"/>
  <c r="Q198" i="3"/>
  <c r="AU198" i="3"/>
  <c r="Q131" i="3"/>
  <c r="AU131" i="3"/>
  <c r="Q52" i="3"/>
  <c r="AU52" i="3"/>
  <c r="Q162" i="3"/>
  <c r="AU162" i="3"/>
  <c r="Q150" i="3"/>
  <c r="AU150" i="3"/>
  <c r="Q159" i="3"/>
  <c r="AU159" i="3"/>
  <c r="Q129" i="3"/>
  <c r="AU129" i="3"/>
  <c r="Q189" i="3"/>
  <c r="AU189" i="3"/>
  <c r="Q128" i="3"/>
  <c r="AU128" i="3"/>
  <c r="Q100" i="3"/>
  <c r="AU100" i="3"/>
  <c r="Q115" i="3"/>
  <c r="AU115" i="3"/>
  <c r="Q54" i="3"/>
  <c r="AU54" i="3"/>
  <c r="Q51" i="3"/>
  <c r="AU51" i="3"/>
  <c r="Q87" i="3"/>
  <c r="AU87" i="3"/>
  <c r="Q41" i="3"/>
  <c r="AU41" i="3"/>
  <c r="Q77" i="3"/>
  <c r="AU77" i="3"/>
  <c r="Q35" i="3"/>
  <c r="AU35" i="3"/>
  <c r="Q67" i="3"/>
  <c r="AU67" i="3"/>
  <c r="Q98" i="3"/>
  <c r="AU98" i="3"/>
  <c r="Q215" i="3"/>
  <c r="AU215" i="3"/>
  <c r="Q213" i="3"/>
  <c r="AU213" i="3"/>
  <c r="Q24" i="3"/>
  <c r="AU24" i="3"/>
  <c r="Q228" i="3"/>
  <c r="AU228" i="3"/>
  <c r="Q163" i="3"/>
  <c r="AU163" i="3"/>
  <c r="Q48" i="3"/>
  <c r="AU48" i="3"/>
  <c r="Q32" i="3"/>
  <c r="AU32" i="3"/>
  <c r="Q40" i="3"/>
  <c r="AU40" i="3"/>
  <c r="Q79" i="3"/>
  <c r="AU79" i="3"/>
  <c r="Q230" i="3"/>
  <c r="AU230" i="3"/>
  <c r="Q172" i="3"/>
  <c r="AU172" i="3"/>
  <c r="Q138" i="3"/>
  <c r="AU138" i="3"/>
  <c r="Q195" i="3"/>
  <c r="AU195" i="3"/>
  <c r="Q96" i="3"/>
  <c r="AU96" i="3"/>
  <c r="Q39" i="3"/>
  <c r="AU39" i="3"/>
  <c r="Q223" i="3"/>
  <c r="AU223" i="3"/>
  <c r="Q217" i="3"/>
  <c r="AU217" i="3"/>
  <c r="Q209" i="3"/>
  <c r="AU209" i="3"/>
  <c r="Q133" i="3"/>
  <c r="AU133" i="3"/>
  <c r="Q38" i="3"/>
  <c r="AU38" i="3"/>
  <c r="Q165" i="3"/>
  <c r="AU165" i="3"/>
  <c r="Q57" i="3"/>
  <c r="AU57" i="3"/>
  <c r="Q143" i="3"/>
  <c r="AU143" i="3"/>
  <c r="Q167" i="3"/>
  <c r="AU167" i="3"/>
  <c r="Q140" i="3"/>
  <c r="AU140" i="3"/>
  <c r="Q42" i="3"/>
  <c r="AU42" i="3"/>
  <c r="Q186" i="3"/>
  <c r="AU186" i="3"/>
  <c r="Q136" i="3"/>
  <c r="AU136" i="3"/>
  <c r="Q188" i="3"/>
  <c r="AU188" i="3"/>
  <c r="Q117" i="3"/>
  <c r="AU117" i="3"/>
  <c r="Q155" i="3"/>
  <c r="AU155" i="3"/>
  <c r="Q106" i="3"/>
  <c r="AU106" i="3"/>
  <c r="Q182" i="3"/>
  <c r="AU182" i="3"/>
  <c r="Q112" i="3"/>
  <c r="AU112" i="3"/>
  <c r="Q80" i="3"/>
  <c r="AU80" i="3"/>
  <c r="Q53" i="3"/>
  <c r="AU53" i="3"/>
  <c r="Q91" i="3"/>
  <c r="AU91" i="3"/>
  <c r="Q47" i="3"/>
  <c r="AU47" i="3"/>
  <c r="Q81" i="3"/>
  <c r="AU81" i="3"/>
  <c r="Q37" i="3"/>
  <c r="AU37" i="3"/>
  <c r="Q71" i="3"/>
  <c r="AU71" i="3"/>
  <c r="Q102" i="3"/>
  <c r="AU102" i="3"/>
  <c r="Q216" i="3"/>
  <c r="AU216" i="3"/>
  <c r="Q193" i="3"/>
  <c r="AU193" i="3"/>
  <c r="Q18" i="3"/>
  <c r="AU18" i="3"/>
  <c r="Q101" i="3"/>
  <c r="AU101" i="3"/>
  <c r="Q105" i="3"/>
  <c r="AU105" i="3"/>
  <c r="Q227" i="3"/>
  <c r="AU227" i="3"/>
  <c r="Q201" i="3"/>
  <c r="AU201" i="3"/>
  <c r="Q199" i="3"/>
  <c r="AU199" i="3"/>
  <c r="Q65" i="3"/>
  <c r="AU65" i="3"/>
  <c r="Q135" i="3"/>
  <c r="AU135" i="3"/>
  <c r="Q181" i="3"/>
  <c r="AU181" i="3"/>
  <c r="Q111" i="3"/>
  <c r="AU111" i="3"/>
  <c r="Q212" i="3"/>
  <c r="AU212" i="3"/>
  <c r="Q156" i="3"/>
  <c r="AU156" i="3"/>
  <c r="Q76" i="3"/>
  <c r="AU76" i="3"/>
  <c r="Q157" i="3"/>
  <c r="AU157" i="3"/>
  <c r="Q26" i="3"/>
  <c r="AU26" i="3"/>
  <c r="Q158" i="3"/>
  <c r="AU158" i="3"/>
  <c r="Q122" i="3"/>
  <c r="AU122" i="3"/>
  <c r="Q187" i="3"/>
  <c r="AU187" i="3"/>
  <c r="Q121" i="3"/>
  <c r="AU121" i="3"/>
  <c r="Q153" i="3"/>
  <c r="AU153" i="3"/>
  <c r="Q108" i="3"/>
  <c r="AU108" i="3"/>
  <c r="Q23" i="3"/>
  <c r="AU23" i="3"/>
  <c r="Q60" i="3"/>
  <c r="AU60" i="3"/>
  <c r="Q95" i="3"/>
  <c r="AU95" i="3"/>
  <c r="Q75" i="3"/>
  <c r="AU75" i="3"/>
  <c r="Q85" i="3"/>
  <c r="AU85" i="3"/>
  <c r="Q45" i="3"/>
  <c r="AU45" i="3"/>
  <c r="Q74" i="3"/>
  <c r="AU74" i="3"/>
  <c r="Q43" i="3"/>
  <c r="AU43" i="3"/>
  <c r="Q225" i="3"/>
  <c r="AU225" i="3"/>
  <c r="Q145" i="3"/>
  <c r="AU145" i="3"/>
  <c r="Q164" i="3"/>
  <c r="AU164" i="3"/>
  <c r="Q70" i="3"/>
  <c r="AU70" i="3"/>
  <c r="Q73" i="3"/>
  <c r="AU73" i="3"/>
  <c r="Q211" i="3"/>
  <c r="AU211" i="3"/>
  <c r="Q169" i="3"/>
  <c r="AU169" i="3"/>
  <c r="Q175" i="3"/>
  <c r="AU175" i="3"/>
  <c r="Q113" i="3"/>
  <c r="AU113" i="3"/>
  <c r="Q141" i="3"/>
  <c r="AU141" i="3"/>
  <c r="Q222" i="3"/>
  <c r="AU222" i="3"/>
  <c r="Q191" i="3"/>
  <c r="AU191" i="3"/>
  <c r="Q196" i="3"/>
  <c r="AU196" i="3"/>
  <c r="Q192" i="3"/>
  <c r="AU192" i="3"/>
  <c r="Q34" i="3"/>
  <c r="AU34" i="3"/>
  <c r="Q127" i="3"/>
  <c r="AU127" i="3"/>
  <c r="Q46" i="3"/>
  <c r="AU46" i="3"/>
  <c r="Q210" i="3"/>
  <c r="AU210" i="3"/>
  <c r="Q200" i="3"/>
  <c r="AU200" i="3"/>
  <c r="Q154" i="3"/>
  <c r="AU154" i="3"/>
  <c r="Q160" i="3"/>
  <c r="AU160" i="3"/>
  <c r="Q180" i="3"/>
  <c r="AU180" i="3"/>
  <c r="Q120" i="3"/>
  <c r="AU120" i="3"/>
  <c r="Q25" i="3"/>
  <c r="AU25" i="3"/>
  <c r="Q64" i="3"/>
  <c r="AU64" i="3"/>
  <c r="Q99" i="3"/>
  <c r="AU99" i="3"/>
  <c r="Q58" i="3"/>
  <c r="AU58" i="3"/>
  <c r="Q89" i="3"/>
  <c r="AU89" i="3"/>
  <c r="Q49" i="3"/>
  <c r="AU49" i="3"/>
  <c r="Q78" i="3"/>
  <c r="AU78" i="3"/>
  <c r="Q224" i="3"/>
  <c r="AU224" i="3"/>
  <c r="Q208" i="3"/>
  <c r="AU208" i="3"/>
  <c r="Q171" i="3"/>
  <c r="AU171" i="3"/>
  <c r="Q137" i="3"/>
  <c r="AU137" i="3"/>
  <c r="Q109" i="3"/>
  <c r="AU109" i="3"/>
  <c r="Q147" i="3"/>
  <c r="AU147" i="3"/>
  <c r="Q219" i="3"/>
  <c r="AU219" i="3"/>
  <c r="Q229" i="3"/>
  <c r="AU229" i="3"/>
  <c r="Q139" i="3"/>
  <c r="AU139" i="3"/>
  <c r="Q114" i="3"/>
  <c r="AU114" i="3"/>
  <c r="Q226" i="3"/>
  <c r="AU226" i="3"/>
  <c r="Q183" i="3"/>
  <c r="AU183" i="3"/>
  <c r="Q179" i="3"/>
  <c r="AU179" i="3"/>
  <c r="Q110" i="3"/>
  <c r="AU110" i="3"/>
  <c r="Q166" i="3"/>
  <c r="AU166" i="3"/>
  <c r="Q168" i="3"/>
  <c r="AU168" i="3"/>
  <c r="Q22" i="3"/>
  <c r="AU22" i="3"/>
  <c r="Q126" i="3"/>
  <c r="AU126" i="3"/>
  <c r="Q69" i="3"/>
  <c r="AU69" i="3"/>
  <c r="Q185" i="3"/>
  <c r="AU185" i="3"/>
  <c r="Q36" i="3"/>
  <c r="AU36" i="3"/>
  <c r="Q178" i="3"/>
  <c r="AU178" i="3"/>
  <c r="Q30" i="3"/>
  <c r="AU30" i="3"/>
  <c r="Q152" i="3"/>
  <c r="AU152" i="3"/>
  <c r="Q146" i="3"/>
  <c r="AU146" i="3"/>
  <c r="Q27" i="3"/>
  <c r="AU27" i="3"/>
  <c r="Q68" i="3"/>
  <c r="AU68" i="3"/>
  <c r="Q103" i="3"/>
  <c r="AU103" i="3"/>
  <c r="Q62" i="3"/>
  <c r="AU62" i="3"/>
  <c r="Q93" i="3"/>
  <c r="AU93" i="3"/>
  <c r="Q56" i="3"/>
  <c r="AU56" i="3"/>
  <c r="Q82" i="3"/>
  <c r="AU82" i="3"/>
  <c r="Q207" i="3"/>
  <c r="AU207" i="3"/>
  <c r="Q232" i="3"/>
  <c r="AU232" i="3"/>
  <c r="Q205" i="3"/>
  <c r="AU205" i="3"/>
  <c r="Q203" i="3"/>
  <c r="AU203" i="3"/>
  <c r="Q116" i="3"/>
  <c r="AU116" i="3"/>
  <c r="Q130" i="3"/>
  <c r="AU130" i="3"/>
  <c r="Q125" i="3"/>
  <c r="AU125" i="3"/>
  <c r="Q177" i="3"/>
  <c r="AU177" i="3"/>
  <c r="Q33" i="3"/>
  <c r="AU33" i="3"/>
  <c r="Q21" i="3"/>
  <c r="AU21" i="3"/>
  <c r="Q59" i="3"/>
  <c r="AU59" i="3"/>
  <c r="Q50" i="3"/>
  <c r="AU50" i="3"/>
  <c r="Q206" i="3"/>
  <c r="AU206" i="3"/>
  <c r="Q124" i="3"/>
  <c r="AU124" i="3"/>
  <c r="Q44" i="3"/>
  <c r="AU44" i="3"/>
  <c r="Q29" i="3"/>
  <c r="AU29" i="3"/>
  <c r="Q63" i="3"/>
  <c r="AU63" i="3"/>
  <c r="Q231" i="3"/>
  <c r="AU231" i="3"/>
  <c r="Q174" i="3"/>
  <c r="AU174" i="3"/>
  <c r="Q107" i="3"/>
  <c r="AU107" i="3"/>
  <c r="Q92" i="3"/>
  <c r="AU92" i="3"/>
  <c r="Q173" i="3"/>
  <c r="AU173" i="3"/>
  <c r="Q132" i="3"/>
  <c r="AU132" i="3"/>
  <c r="Q148" i="3"/>
  <c r="AU148" i="3"/>
  <c r="Q134" i="3"/>
  <c r="AU134" i="3"/>
  <c r="Q220" i="3"/>
  <c r="AU220" i="3"/>
  <c r="Q118" i="3"/>
  <c r="AU118" i="3"/>
  <c r="Q197" i="3"/>
  <c r="AU197" i="3"/>
  <c r="Q142" i="3"/>
  <c r="AU142" i="3"/>
  <c r="Q104" i="3"/>
  <c r="AU104" i="3"/>
  <c r="Q123" i="3"/>
  <c r="AU123" i="3"/>
  <c r="Q61" i="3"/>
  <c r="AU61" i="3"/>
  <c r="Q151" i="3"/>
  <c r="AU151" i="3"/>
  <c r="Q88" i="3"/>
  <c r="AU88" i="3"/>
  <c r="Q204" i="3"/>
  <c r="AU204" i="3"/>
  <c r="Q20" i="3"/>
  <c r="AU20" i="3"/>
  <c r="Q31" i="3"/>
  <c r="AU31" i="3"/>
  <c r="Q72" i="3"/>
  <c r="AU72" i="3"/>
  <c r="Q19" i="3"/>
  <c r="AU19" i="3"/>
  <c r="Q66" i="3"/>
  <c r="AU66" i="3"/>
  <c r="Q97" i="3"/>
  <c r="AU97" i="3"/>
  <c r="Q55" i="3"/>
  <c r="AU55" i="3"/>
  <c r="Q86" i="3"/>
  <c r="AU86" i="3"/>
  <c r="Q214" i="3"/>
  <c r="AU214" i="3"/>
  <c r="L200" i="3"/>
  <c r="AJ200" i="3" s="1"/>
  <c r="L181" i="3"/>
  <c r="AJ181" i="3" s="1"/>
  <c r="L114" i="3"/>
  <c r="AJ114" i="3" s="1"/>
  <c r="L182" i="3"/>
  <c r="AJ182" i="3" s="1"/>
  <c r="L129" i="3"/>
  <c r="AJ129" i="3" s="1"/>
  <c r="L30" i="3"/>
  <c r="AJ30" i="3" s="1"/>
  <c r="L139" i="3"/>
  <c r="AJ139" i="3" s="1"/>
  <c r="L78" i="3"/>
  <c r="AJ78" i="3" s="1"/>
  <c r="L118" i="3"/>
  <c r="AJ118" i="3" s="1"/>
  <c r="L26" i="3"/>
  <c r="AJ26" i="3" s="1"/>
  <c r="L40" i="3"/>
  <c r="AJ40" i="3" s="1"/>
  <c r="L145" i="3"/>
  <c r="AJ145" i="3" s="1"/>
  <c r="L73" i="3"/>
  <c r="AJ73" i="3" s="1"/>
  <c r="L69" i="3"/>
  <c r="AJ69" i="3" s="1"/>
  <c r="L167" i="3"/>
  <c r="AJ167" i="3" s="1"/>
  <c r="L187" i="3"/>
  <c r="AJ187" i="3" s="1"/>
  <c r="L76" i="3"/>
  <c r="AJ76" i="3" s="1"/>
  <c r="L39" i="3"/>
  <c r="AJ39" i="3" s="1"/>
  <c r="L127" i="3"/>
  <c r="AJ127" i="3" s="1"/>
  <c r="L75" i="3"/>
  <c r="AJ75" i="3" s="1"/>
  <c r="L199" i="3"/>
  <c r="AJ199" i="3" s="1"/>
  <c r="L100" i="3"/>
  <c r="AJ100" i="3" s="1"/>
  <c r="L222" i="3"/>
  <c r="AJ222" i="3" s="1"/>
  <c r="L36" i="3"/>
  <c r="AJ36" i="3" s="1"/>
  <c r="L201" i="3"/>
  <c r="AJ201" i="3" s="1"/>
  <c r="L228" i="3"/>
  <c r="AJ228" i="3" s="1"/>
  <c r="L46" i="3"/>
  <c r="AJ46" i="3" s="1"/>
  <c r="L91" i="3"/>
  <c r="AJ91" i="3" s="1"/>
  <c r="L219" i="3"/>
  <c r="AJ219" i="3" s="1"/>
  <c r="L70" i="3"/>
  <c r="AJ70" i="3" s="1"/>
  <c r="L80" i="3"/>
  <c r="AJ80" i="3" s="1"/>
  <c r="L116" i="3"/>
  <c r="AJ116" i="3" s="1"/>
  <c r="L51" i="3"/>
  <c r="AJ51" i="3" s="1"/>
  <c r="L65" i="3"/>
  <c r="AJ65" i="3" s="1"/>
  <c r="L170" i="3"/>
  <c r="AJ170" i="3" s="1"/>
  <c r="L31" i="3"/>
  <c r="AJ31" i="3" s="1"/>
  <c r="L56" i="3"/>
  <c r="AJ56" i="3" s="1"/>
  <c r="L220" i="3"/>
  <c r="AJ220" i="3" s="1"/>
  <c r="L149" i="3"/>
  <c r="AJ149" i="3" s="1"/>
  <c r="L192" i="3"/>
  <c r="AJ192" i="3" s="1"/>
  <c r="L58" i="3"/>
  <c r="AJ58" i="3" s="1"/>
  <c r="L161" i="3"/>
  <c r="AJ161" i="3" s="1"/>
  <c r="L178" i="3"/>
  <c r="AJ178" i="3" s="1"/>
  <c r="L197" i="3"/>
  <c r="AJ197" i="3" s="1"/>
  <c r="L64" i="3"/>
  <c r="AJ64" i="3" s="1"/>
  <c r="L84" i="3"/>
  <c r="AJ84" i="3" s="1"/>
  <c r="L212" i="3"/>
  <c r="AJ212" i="3" s="1"/>
  <c r="L148" i="3"/>
  <c r="AJ148" i="3" s="1"/>
  <c r="L131" i="3"/>
  <c r="AJ131" i="3" s="1"/>
  <c r="L18" i="3"/>
  <c r="AJ18" i="3" s="1"/>
  <c r="L193" i="3"/>
  <c r="AJ193" i="3" s="1"/>
  <c r="L168" i="3"/>
  <c r="AJ168" i="3" s="1"/>
  <c r="L125" i="3"/>
  <c r="AJ125" i="3" s="1"/>
  <c r="L35" i="3"/>
  <c r="AJ35" i="3" s="1"/>
  <c r="L188" i="3"/>
  <c r="AJ188" i="3" s="1"/>
  <c r="L102" i="3"/>
  <c r="AJ102" i="3" s="1"/>
  <c r="L21" i="3"/>
  <c r="AJ21" i="3" s="1"/>
  <c r="L163" i="3"/>
  <c r="AJ163" i="3" s="1"/>
  <c r="L111" i="3"/>
  <c r="AJ111" i="3" s="1"/>
  <c r="L61" i="3"/>
  <c r="AJ61" i="3" s="1"/>
  <c r="L156" i="3"/>
  <c r="AJ156" i="3" s="1"/>
  <c r="L103" i="3"/>
  <c r="AJ103" i="3" s="1"/>
  <c r="L138" i="3"/>
  <c r="AJ138" i="3" s="1"/>
  <c r="L22" i="3"/>
  <c r="AJ22" i="3" s="1"/>
  <c r="L43" i="3"/>
  <c r="AJ43" i="3" s="1"/>
  <c r="L20" i="3"/>
  <c r="AJ20" i="3" s="1"/>
  <c r="L146" i="3"/>
  <c r="AJ146" i="3" s="1"/>
  <c r="L209" i="3"/>
  <c r="AJ209" i="3" s="1"/>
  <c r="L211" i="3"/>
  <c r="AJ211" i="3" s="1"/>
  <c r="L99" i="3"/>
  <c r="AJ99" i="3" s="1"/>
  <c r="L137" i="3"/>
  <c r="AJ137" i="3" s="1"/>
  <c r="L130" i="3"/>
  <c r="AJ130" i="3" s="1"/>
  <c r="L153" i="3"/>
  <c r="AJ153" i="3" s="1"/>
  <c r="L143" i="3"/>
  <c r="AJ143" i="3" s="1"/>
  <c r="L198" i="3"/>
  <c r="AJ198" i="3" s="1"/>
  <c r="L83" i="3"/>
  <c r="AJ83" i="3" s="1"/>
  <c r="L28" i="3"/>
  <c r="AJ28" i="3" s="1"/>
  <c r="L171" i="3"/>
  <c r="AJ171" i="3" s="1"/>
  <c r="L71" i="3"/>
  <c r="AJ71" i="3" s="1"/>
  <c r="L180" i="3"/>
  <c r="AJ180" i="3" s="1"/>
  <c r="L98" i="3"/>
  <c r="AJ98" i="3" s="1"/>
  <c r="L174" i="3"/>
  <c r="AJ174" i="3" s="1"/>
  <c r="L72" i="3"/>
  <c r="AJ72" i="3" s="1"/>
  <c r="L96" i="3"/>
  <c r="AJ96" i="3" s="1"/>
  <c r="L229" i="3"/>
  <c r="AJ229" i="3" s="1"/>
  <c r="L32" i="3"/>
  <c r="AJ32" i="3" s="1"/>
  <c r="L152" i="3"/>
  <c r="AJ152" i="3" s="1"/>
  <c r="L225" i="3"/>
  <c r="AJ225" i="3" s="1"/>
  <c r="L68" i="3"/>
  <c r="AJ68" i="3" s="1"/>
  <c r="L92" i="3"/>
  <c r="AJ92" i="3" s="1"/>
  <c r="L224" i="3"/>
  <c r="AJ224" i="3" s="1"/>
  <c r="L44" i="3"/>
  <c r="AJ44" i="3" s="1"/>
  <c r="L77" i="3"/>
  <c r="AJ77" i="3" s="1"/>
  <c r="L203" i="3"/>
  <c r="AJ203" i="3" s="1"/>
  <c r="L86" i="3"/>
  <c r="AJ86" i="3" s="1"/>
  <c r="L24" i="3"/>
  <c r="AJ24" i="3" s="1"/>
  <c r="L227" i="3"/>
  <c r="AJ227" i="3" s="1"/>
  <c r="L173" i="3"/>
  <c r="AJ173" i="3" s="1"/>
  <c r="L177" i="3"/>
  <c r="AJ177" i="3" s="1"/>
  <c r="L140" i="3"/>
  <c r="AJ140" i="3" s="1"/>
  <c r="L106" i="3"/>
  <c r="AJ106" i="3" s="1"/>
  <c r="L166" i="3"/>
  <c r="AJ166" i="3" s="1"/>
  <c r="L67" i="3"/>
  <c r="AJ67" i="3" s="1"/>
  <c r="L159" i="3"/>
  <c r="AJ159" i="3" s="1"/>
  <c r="L57" i="3"/>
  <c r="AJ57" i="3" s="1"/>
  <c r="L42" i="3"/>
  <c r="AJ42" i="3" s="1"/>
  <c r="L48" i="3"/>
  <c r="AJ48" i="3" s="1"/>
  <c r="L37" i="3"/>
  <c r="AJ37" i="3" s="1"/>
  <c r="L217" i="3"/>
  <c r="AJ217" i="3" s="1"/>
  <c r="L60" i="3"/>
  <c r="AJ60" i="3" s="1"/>
  <c r="L155" i="3"/>
  <c r="AJ155" i="3" s="1"/>
  <c r="L157" i="3"/>
  <c r="AJ157" i="3" s="1"/>
  <c r="L41" i="3"/>
  <c r="AJ41" i="3" s="1"/>
  <c r="L215" i="3"/>
  <c r="AJ215" i="3" s="1"/>
  <c r="L154" i="3"/>
  <c r="AJ154" i="3" s="1"/>
  <c r="L55" i="3"/>
  <c r="AJ55" i="3" s="1"/>
  <c r="L49" i="3"/>
  <c r="AJ49" i="3" s="1"/>
  <c r="L141" i="3"/>
  <c r="AJ141" i="3" s="1"/>
  <c r="L105" i="3"/>
  <c r="AJ105" i="3" s="1"/>
  <c r="L196" i="3"/>
  <c r="AJ196" i="3" s="1"/>
  <c r="N15" i="3"/>
  <c r="Q17" i="3"/>
  <c r="L136" i="3"/>
  <c r="AJ136" i="3" s="1"/>
  <c r="L88" i="3"/>
  <c r="AJ88" i="3" s="1"/>
  <c r="L172" i="3"/>
  <c r="AJ172" i="3" s="1"/>
  <c r="L94" i="3"/>
  <c r="AJ94" i="3" s="1"/>
  <c r="L208" i="3"/>
  <c r="AJ208" i="3" s="1"/>
  <c r="L221" i="3"/>
  <c r="AJ221" i="3" s="1"/>
  <c r="L82" i="3"/>
  <c r="AJ82" i="3" s="1"/>
  <c r="L90" i="3"/>
  <c r="AJ90" i="3" s="1"/>
  <c r="L205" i="3"/>
  <c r="AJ205" i="3" s="1"/>
  <c r="L124" i="3"/>
  <c r="AJ124" i="3" s="1"/>
  <c r="L134" i="3"/>
  <c r="AJ134" i="3" s="1"/>
  <c r="L50" i="3"/>
  <c r="AJ50" i="3" s="1"/>
  <c r="L119" i="3"/>
  <c r="AJ119" i="3" s="1"/>
  <c r="L175" i="3"/>
  <c r="AJ175" i="3" s="1"/>
  <c r="L126" i="3"/>
  <c r="AJ126" i="3" s="1"/>
  <c r="L17" i="3"/>
  <c r="L27" i="3"/>
  <c r="AJ27" i="3" s="1"/>
  <c r="L109" i="3"/>
  <c r="AJ109" i="3" s="1"/>
  <c r="L214" i="3"/>
  <c r="AJ214" i="3" s="1"/>
  <c r="L108" i="3"/>
  <c r="AJ108" i="3" s="1"/>
  <c r="L97" i="3"/>
  <c r="AJ97" i="3" s="1"/>
  <c r="L120" i="3"/>
  <c r="AJ120" i="3" s="1"/>
  <c r="L142" i="3"/>
  <c r="AJ142" i="3" s="1"/>
  <c r="L87" i="3"/>
  <c r="AJ87" i="3" s="1"/>
  <c r="L117" i="3"/>
  <c r="AJ117" i="3" s="1"/>
  <c r="L74" i="3"/>
  <c r="AJ74" i="3" s="1"/>
  <c r="L179" i="3"/>
  <c r="AJ179" i="3" s="1"/>
  <c r="L107" i="3"/>
  <c r="AJ107" i="3" s="1"/>
  <c r="L184" i="3"/>
  <c r="AJ184" i="3" s="1"/>
  <c r="L123" i="3"/>
  <c r="AJ123" i="3" s="1"/>
  <c r="L66" i="3"/>
  <c r="AJ66" i="3" s="1"/>
  <c r="L19" i="3"/>
  <c r="AJ19" i="3" s="1"/>
  <c r="L133" i="3"/>
  <c r="AJ133" i="3" s="1"/>
  <c r="L210" i="3"/>
  <c r="AJ210" i="3" s="1"/>
  <c r="L93" i="3"/>
  <c r="AJ93" i="3" s="1"/>
  <c r="L23" i="3"/>
  <c r="AJ23" i="3" s="1"/>
  <c r="L162" i="3"/>
  <c r="AJ162" i="3" s="1"/>
  <c r="L63" i="3"/>
  <c r="AJ63" i="3" s="1"/>
  <c r="L216" i="3"/>
  <c r="AJ216" i="3" s="1"/>
  <c r="L232" i="3"/>
  <c r="AJ232" i="3" s="1"/>
  <c r="L121" i="3"/>
  <c r="AJ121" i="3" s="1"/>
  <c r="L158" i="3"/>
  <c r="AJ158" i="3" s="1"/>
  <c r="L59" i="3"/>
  <c r="AJ59" i="3" s="1"/>
  <c r="L231" i="3"/>
  <c r="AJ231" i="3" s="1"/>
  <c r="L206" i="3"/>
  <c r="AJ206" i="3" s="1"/>
  <c r="L186" i="3"/>
  <c r="AJ186" i="3" s="1"/>
  <c r="L81" i="3"/>
  <c r="AJ81" i="3" s="1"/>
  <c r="L207" i="3"/>
  <c r="AJ207" i="3" s="1"/>
  <c r="L45" i="3"/>
  <c r="AJ45" i="3" s="1"/>
  <c r="L204" i="3"/>
  <c r="AJ204" i="3" s="1"/>
  <c r="L144" i="3"/>
  <c r="AJ144" i="3" s="1"/>
  <c r="L101" i="3"/>
  <c r="AJ101" i="3" s="1"/>
  <c r="L195" i="3"/>
  <c r="AJ195" i="3" s="1"/>
  <c r="L164" i="3"/>
  <c r="AJ164" i="3" s="1"/>
  <c r="L113" i="3"/>
  <c r="AJ113" i="3" s="1"/>
  <c r="L165" i="3"/>
  <c r="AJ165" i="3" s="1"/>
  <c r="L54" i="3"/>
  <c r="AJ54" i="3" s="1"/>
  <c r="L53" i="3"/>
  <c r="AJ53" i="3" s="1"/>
  <c r="L176" i="3"/>
  <c r="AJ176" i="3" s="1"/>
  <c r="L115" i="3"/>
  <c r="AJ115" i="3" s="1"/>
  <c r="L62" i="3"/>
  <c r="AJ62" i="3" s="1"/>
  <c r="L52" i="3"/>
  <c r="AJ52" i="3" s="1"/>
  <c r="L132" i="3"/>
  <c r="AJ132" i="3" s="1"/>
  <c r="L169" i="3"/>
  <c r="AJ169" i="3" s="1"/>
  <c r="L29" i="3"/>
  <c r="AJ29" i="3" s="1"/>
  <c r="L33" i="3"/>
  <c r="AJ33" i="3" s="1"/>
  <c r="L218" i="3"/>
  <c r="AJ218" i="3" s="1"/>
  <c r="L128" i="3"/>
  <c r="AJ128" i="3" s="1"/>
  <c r="L34" i="3"/>
  <c r="AJ34" i="3" s="1"/>
  <c r="L191" i="3"/>
  <c r="AJ191" i="3" s="1"/>
  <c r="L147" i="3"/>
  <c r="AJ147" i="3" s="1"/>
  <c r="L135" i="3"/>
  <c r="AJ135" i="3" s="1"/>
  <c r="L213" i="3"/>
  <c r="AJ213" i="3" s="1"/>
  <c r="L230" i="3"/>
  <c r="AJ230" i="3" s="1"/>
  <c r="L112" i="3"/>
  <c r="AJ112" i="3" s="1"/>
  <c r="L185" i="3"/>
  <c r="AJ185" i="3" s="1"/>
  <c r="L190" i="3"/>
  <c r="AJ190" i="3" s="1"/>
  <c r="L79" i="3"/>
  <c r="AJ79" i="3" s="1"/>
  <c r="L104" i="3"/>
  <c r="AJ104" i="3" s="1"/>
  <c r="L160" i="3"/>
  <c r="AJ160" i="3" s="1"/>
  <c r="L110" i="3"/>
  <c r="AJ110" i="3" s="1"/>
  <c r="L151" i="3"/>
  <c r="AJ151" i="3" s="1"/>
  <c r="L38" i="3"/>
  <c r="AJ38" i="3" s="1"/>
  <c r="L189" i="3"/>
  <c r="AJ189" i="3" s="1"/>
  <c r="L202" i="3"/>
  <c r="AJ202" i="3" s="1"/>
  <c r="L89" i="3"/>
  <c r="AJ89" i="3" s="1"/>
  <c r="L47" i="3"/>
  <c r="AJ47" i="3" s="1"/>
  <c r="L223" i="3"/>
  <c r="AJ223" i="3" s="1"/>
  <c r="L226" i="3"/>
  <c r="AJ226" i="3" s="1"/>
  <c r="L194" i="3"/>
  <c r="AJ194" i="3" s="1"/>
  <c r="L85" i="3"/>
  <c r="AJ85" i="3" s="1"/>
  <c r="L183" i="3"/>
  <c r="AJ183" i="3" s="1"/>
  <c r="L150" i="3"/>
  <c r="AJ150" i="3" s="1"/>
  <c r="L95" i="3"/>
  <c r="AJ95" i="3" s="1"/>
  <c r="L122" i="3"/>
  <c r="AJ122" i="3" s="1"/>
  <c r="L25" i="3"/>
  <c r="AJ25" i="3" s="1"/>
  <c r="K15" i="1"/>
  <c r="M15" i="1"/>
  <c r="N237" i="1" s="1"/>
  <c r="Q237" i="1" s="1"/>
  <c r="BC66" i="3" l="1"/>
  <c r="BQ66" i="3"/>
  <c r="BC61" i="3"/>
  <c r="BQ61" i="3"/>
  <c r="BC148" i="3"/>
  <c r="BQ148" i="3"/>
  <c r="BC29" i="3"/>
  <c r="BQ29" i="3"/>
  <c r="BC177" i="3"/>
  <c r="BQ177" i="3"/>
  <c r="BC82" i="3"/>
  <c r="BQ82" i="3"/>
  <c r="BC152" i="3"/>
  <c r="BQ152" i="3"/>
  <c r="BC168" i="3"/>
  <c r="BQ168" i="3"/>
  <c r="BC229" i="3"/>
  <c r="BQ229" i="3"/>
  <c r="BC78" i="3"/>
  <c r="BQ78" i="3"/>
  <c r="BC180" i="3"/>
  <c r="BQ180" i="3"/>
  <c r="BC192" i="3"/>
  <c r="BQ192" i="3"/>
  <c r="BC211" i="3"/>
  <c r="BQ211" i="3"/>
  <c r="BC45" i="3"/>
  <c r="BQ45" i="3"/>
  <c r="BC121" i="3"/>
  <c r="BQ121" i="3"/>
  <c r="BC65" i="3"/>
  <c r="BQ65" i="3"/>
  <c r="BC216" i="3"/>
  <c r="BQ216" i="3"/>
  <c r="BC80" i="3"/>
  <c r="BQ80" i="3"/>
  <c r="BC186" i="3"/>
  <c r="BQ186" i="3"/>
  <c r="BC133" i="3"/>
  <c r="BQ133" i="3"/>
  <c r="BC39" i="3"/>
  <c r="BQ39" i="3"/>
  <c r="BC32" i="3"/>
  <c r="BQ32" i="3"/>
  <c r="BC67" i="3"/>
  <c r="BQ67" i="3"/>
  <c r="BC100" i="3"/>
  <c r="BQ100" i="3"/>
  <c r="BC221" i="3"/>
  <c r="BQ221" i="3"/>
  <c r="BC86" i="3"/>
  <c r="BQ86" i="3"/>
  <c r="BC19" i="3"/>
  <c r="BQ19" i="3"/>
  <c r="BC204" i="3"/>
  <c r="BQ204" i="3"/>
  <c r="BC123" i="3"/>
  <c r="BQ123" i="3"/>
  <c r="BC118" i="3"/>
  <c r="BQ118" i="3"/>
  <c r="BC132" i="3"/>
  <c r="BQ132" i="3"/>
  <c r="BC174" i="3"/>
  <c r="BQ174" i="3"/>
  <c r="BC44" i="3"/>
  <c r="BQ44" i="3"/>
  <c r="BC59" i="3"/>
  <c r="BQ59" i="3"/>
  <c r="BC125" i="3"/>
  <c r="BQ125" i="3"/>
  <c r="BC205" i="3"/>
  <c r="BQ205" i="3"/>
  <c r="BC56" i="3"/>
  <c r="BQ56" i="3"/>
  <c r="BC68" i="3"/>
  <c r="BQ68" i="3"/>
  <c r="BC30" i="3"/>
  <c r="BQ30" i="3"/>
  <c r="BC69" i="3"/>
  <c r="BQ69" i="3"/>
  <c r="BC166" i="3"/>
  <c r="BQ166" i="3"/>
  <c r="BC226" i="3"/>
  <c r="BQ226" i="3"/>
  <c r="BC219" i="3"/>
  <c r="BQ219" i="3"/>
  <c r="BC171" i="3"/>
  <c r="BQ171" i="3"/>
  <c r="BC49" i="3"/>
  <c r="BQ49" i="3"/>
  <c r="BC64" i="3"/>
  <c r="BQ64" i="3"/>
  <c r="BC160" i="3"/>
  <c r="BQ160" i="3"/>
  <c r="BC46" i="3"/>
  <c r="BQ46" i="3"/>
  <c r="BC196" i="3"/>
  <c r="BQ196" i="3"/>
  <c r="BC113" i="3"/>
  <c r="BQ113" i="3"/>
  <c r="BC73" i="3"/>
  <c r="BQ73" i="3"/>
  <c r="BC225" i="3"/>
  <c r="BQ225" i="3"/>
  <c r="BC85" i="3"/>
  <c r="BQ85" i="3"/>
  <c r="BC23" i="3"/>
  <c r="BQ23" i="3"/>
  <c r="BC187" i="3"/>
  <c r="BQ187" i="3"/>
  <c r="BC157" i="3"/>
  <c r="BQ157" i="3"/>
  <c r="BC111" i="3"/>
  <c r="BQ111" i="3"/>
  <c r="BC199" i="3"/>
  <c r="BQ199" i="3"/>
  <c r="BC101" i="3"/>
  <c r="BQ101" i="3"/>
  <c r="BC102" i="3"/>
  <c r="BQ102" i="3"/>
  <c r="BC47" i="3"/>
  <c r="BQ47" i="3"/>
  <c r="BC112" i="3"/>
  <c r="BQ112" i="3"/>
  <c r="BC117" i="3"/>
  <c r="BQ117" i="3"/>
  <c r="BC42" i="3"/>
  <c r="BQ42" i="3"/>
  <c r="BC57" i="3"/>
  <c r="BQ57" i="3"/>
  <c r="BC209" i="3"/>
  <c r="BQ209" i="3"/>
  <c r="BC96" i="3"/>
  <c r="BQ96" i="3"/>
  <c r="BC230" i="3"/>
  <c r="BQ230" i="3"/>
  <c r="BC48" i="3"/>
  <c r="BQ48" i="3"/>
  <c r="BC213" i="3"/>
  <c r="BQ213" i="3"/>
  <c r="BC35" i="3"/>
  <c r="BQ35" i="3"/>
  <c r="BC51" i="3"/>
  <c r="BQ51" i="3"/>
  <c r="BC128" i="3"/>
  <c r="BQ128" i="3"/>
  <c r="BC150" i="3"/>
  <c r="BQ150" i="3"/>
  <c r="BC198" i="3"/>
  <c r="BQ198" i="3"/>
  <c r="BC28" i="3"/>
  <c r="BQ28" i="3"/>
  <c r="BC94" i="3"/>
  <c r="BQ94" i="3"/>
  <c r="BC161" i="3"/>
  <c r="BQ161" i="3"/>
  <c r="BC119" i="3"/>
  <c r="BQ119" i="3"/>
  <c r="BC131" i="3"/>
  <c r="BQ131" i="3"/>
  <c r="BC194" i="3"/>
  <c r="BQ194" i="3"/>
  <c r="BC55" i="3"/>
  <c r="BQ55" i="3"/>
  <c r="BC72" i="3"/>
  <c r="BQ72" i="3"/>
  <c r="BC88" i="3"/>
  <c r="BQ88" i="3"/>
  <c r="BC104" i="3"/>
  <c r="BQ104" i="3"/>
  <c r="BC220" i="3"/>
  <c r="BQ220" i="3"/>
  <c r="BC173" i="3"/>
  <c r="BQ173" i="3"/>
  <c r="BC231" i="3"/>
  <c r="BQ231" i="3"/>
  <c r="BC124" i="3"/>
  <c r="BQ124" i="3"/>
  <c r="BC21" i="3"/>
  <c r="BQ21" i="3"/>
  <c r="BC130" i="3"/>
  <c r="BQ130" i="3"/>
  <c r="BC232" i="3"/>
  <c r="BQ232" i="3"/>
  <c r="BC93" i="3"/>
  <c r="BQ93" i="3"/>
  <c r="BC27" i="3"/>
  <c r="BQ27" i="3"/>
  <c r="BC178" i="3"/>
  <c r="BQ178" i="3"/>
  <c r="BC126" i="3"/>
  <c r="BQ126" i="3"/>
  <c r="BC110" i="3"/>
  <c r="BQ110" i="3"/>
  <c r="BC114" i="3"/>
  <c r="BQ114" i="3"/>
  <c r="BC147" i="3"/>
  <c r="BQ147" i="3"/>
  <c r="BC208" i="3"/>
  <c r="BQ208" i="3"/>
  <c r="BC89" i="3"/>
  <c r="BQ89" i="3"/>
  <c r="BC25" i="3"/>
  <c r="BQ25" i="3"/>
  <c r="BC154" i="3"/>
  <c r="BQ154" i="3"/>
  <c r="BC127" i="3"/>
  <c r="BQ127" i="3"/>
  <c r="BC191" i="3"/>
  <c r="BQ191" i="3"/>
  <c r="BC175" i="3"/>
  <c r="BQ175" i="3"/>
  <c r="BC70" i="3"/>
  <c r="BQ70" i="3"/>
  <c r="BC43" i="3"/>
  <c r="BQ43" i="3"/>
  <c r="BC75" i="3"/>
  <c r="BQ75" i="3"/>
  <c r="BC108" i="3"/>
  <c r="BQ108" i="3"/>
  <c r="BC122" i="3"/>
  <c r="BQ122" i="3"/>
  <c r="BC76" i="3"/>
  <c r="BQ76" i="3"/>
  <c r="BC181" i="3"/>
  <c r="BQ181" i="3"/>
  <c r="BC201" i="3"/>
  <c r="BQ201" i="3"/>
  <c r="BC18" i="3"/>
  <c r="BQ18" i="3"/>
  <c r="BC71" i="3"/>
  <c r="BQ71" i="3"/>
  <c r="BC91" i="3"/>
  <c r="BQ91" i="3"/>
  <c r="BC182" i="3"/>
  <c r="BQ182" i="3"/>
  <c r="BC188" i="3"/>
  <c r="BQ188" i="3"/>
  <c r="BC140" i="3"/>
  <c r="BQ140" i="3"/>
  <c r="BC165" i="3"/>
  <c r="BQ165" i="3"/>
  <c r="BC217" i="3"/>
  <c r="BQ217" i="3"/>
  <c r="BC195" i="3"/>
  <c r="BQ195" i="3"/>
  <c r="BC79" i="3"/>
  <c r="BQ79" i="3"/>
  <c r="BC163" i="3"/>
  <c r="BQ163" i="3"/>
  <c r="BC215" i="3"/>
  <c r="BQ215" i="3"/>
  <c r="BC77" i="3"/>
  <c r="BQ77" i="3"/>
  <c r="BC54" i="3"/>
  <c r="BQ54" i="3"/>
  <c r="BC189" i="3"/>
  <c r="BQ189" i="3"/>
  <c r="BC162" i="3"/>
  <c r="BQ162" i="3"/>
  <c r="BC170" i="3"/>
  <c r="BQ170" i="3"/>
  <c r="BC218" i="3"/>
  <c r="BQ218" i="3"/>
  <c r="BC83" i="3"/>
  <c r="BQ83" i="3"/>
  <c r="BC202" i="3"/>
  <c r="BQ202" i="3"/>
  <c r="BC184" i="3"/>
  <c r="BQ184" i="3"/>
  <c r="BC90" i="3"/>
  <c r="BQ90" i="3"/>
  <c r="BC214" i="3"/>
  <c r="BQ214" i="3"/>
  <c r="BC20" i="3"/>
  <c r="BQ20" i="3"/>
  <c r="BC197" i="3"/>
  <c r="BQ197" i="3"/>
  <c r="BC107" i="3"/>
  <c r="BQ107" i="3"/>
  <c r="BC50" i="3"/>
  <c r="BQ50" i="3"/>
  <c r="BC203" i="3"/>
  <c r="BQ203" i="3"/>
  <c r="BC103" i="3"/>
  <c r="BQ103" i="3"/>
  <c r="BC185" i="3"/>
  <c r="BQ185" i="3"/>
  <c r="BC183" i="3"/>
  <c r="BQ183" i="3"/>
  <c r="BC137" i="3"/>
  <c r="BQ137" i="3"/>
  <c r="BC99" i="3"/>
  <c r="BQ99" i="3"/>
  <c r="BC210" i="3"/>
  <c r="BQ210" i="3"/>
  <c r="BC141" i="3"/>
  <c r="BQ141" i="3"/>
  <c r="BC145" i="3"/>
  <c r="BQ145" i="3"/>
  <c r="BC60" i="3"/>
  <c r="BQ60" i="3"/>
  <c r="BC26" i="3"/>
  <c r="BQ26" i="3"/>
  <c r="BC212" i="3"/>
  <c r="BQ212" i="3"/>
  <c r="BC105" i="3"/>
  <c r="BQ105" i="3"/>
  <c r="BC81" i="3"/>
  <c r="BQ81" i="3"/>
  <c r="BC155" i="3"/>
  <c r="BQ155" i="3"/>
  <c r="BC143" i="3"/>
  <c r="BQ143" i="3"/>
  <c r="BC172" i="3"/>
  <c r="BQ172" i="3"/>
  <c r="BC24" i="3"/>
  <c r="BQ24" i="3"/>
  <c r="BC87" i="3"/>
  <c r="BQ87" i="3"/>
  <c r="BC159" i="3"/>
  <c r="BQ159" i="3"/>
  <c r="BC190" i="3"/>
  <c r="BQ190" i="3"/>
  <c r="BC17" i="3"/>
  <c r="BQ17" i="3"/>
  <c r="BC97" i="3"/>
  <c r="BQ97" i="3"/>
  <c r="BC31" i="3"/>
  <c r="BQ31" i="3"/>
  <c r="BC151" i="3"/>
  <c r="BQ151" i="3"/>
  <c r="BC142" i="3"/>
  <c r="BQ142" i="3"/>
  <c r="BC134" i="3"/>
  <c r="BQ134" i="3"/>
  <c r="BC92" i="3"/>
  <c r="BQ92" i="3"/>
  <c r="BC63" i="3"/>
  <c r="BQ63" i="3"/>
  <c r="BC206" i="3"/>
  <c r="BQ206" i="3"/>
  <c r="BC33" i="3"/>
  <c r="BQ33" i="3"/>
  <c r="BC116" i="3"/>
  <c r="BQ116" i="3"/>
  <c r="BC207" i="3"/>
  <c r="BQ207" i="3"/>
  <c r="BC62" i="3"/>
  <c r="BQ62" i="3"/>
  <c r="BC146" i="3"/>
  <c r="BQ146" i="3"/>
  <c r="BC36" i="3"/>
  <c r="BQ36" i="3"/>
  <c r="BC22" i="3"/>
  <c r="BQ22" i="3"/>
  <c r="BC179" i="3"/>
  <c r="BQ179" i="3"/>
  <c r="BC139" i="3"/>
  <c r="BQ139" i="3"/>
  <c r="BC109" i="3"/>
  <c r="BQ109" i="3"/>
  <c r="BC224" i="3"/>
  <c r="BQ224" i="3"/>
  <c r="BC58" i="3"/>
  <c r="BQ58" i="3"/>
  <c r="BC120" i="3"/>
  <c r="BQ120" i="3"/>
  <c r="BC200" i="3"/>
  <c r="BQ200" i="3"/>
  <c r="BC34" i="3"/>
  <c r="BQ34" i="3"/>
  <c r="BC222" i="3"/>
  <c r="BQ222" i="3"/>
  <c r="BC169" i="3"/>
  <c r="BQ169" i="3"/>
  <c r="BC164" i="3"/>
  <c r="BQ164" i="3"/>
  <c r="BC74" i="3"/>
  <c r="BQ74" i="3"/>
  <c r="BC95" i="3"/>
  <c r="BQ95" i="3"/>
  <c r="BC153" i="3"/>
  <c r="BQ153" i="3"/>
  <c r="BC158" i="3"/>
  <c r="BQ158" i="3"/>
  <c r="BC156" i="3"/>
  <c r="BQ156" i="3"/>
  <c r="BC135" i="3"/>
  <c r="BQ135" i="3"/>
  <c r="BC227" i="3"/>
  <c r="BQ227" i="3"/>
  <c r="BC193" i="3"/>
  <c r="BQ193" i="3"/>
  <c r="BC37" i="3"/>
  <c r="BQ37" i="3"/>
  <c r="BC53" i="3"/>
  <c r="BQ53" i="3"/>
  <c r="BC106" i="3"/>
  <c r="BQ106" i="3"/>
  <c r="BC136" i="3"/>
  <c r="BQ136" i="3"/>
  <c r="BC167" i="3"/>
  <c r="BQ167" i="3"/>
  <c r="BC38" i="3"/>
  <c r="BQ38" i="3"/>
  <c r="BC223" i="3"/>
  <c r="BQ223" i="3"/>
  <c r="BC138" i="3"/>
  <c r="BQ138" i="3"/>
  <c r="BC40" i="3"/>
  <c r="BQ40" i="3"/>
  <c r="BC228" i="3"/>
  <c r="BQ228" i="3"/>
  <c r="BC98" i="3"/>
  <c r="BQ98" i="3"/>
  <c r="BC41" i="3"/>
  <c r="BQ41" i="3"/>
  <c r="BC115" i="3"/>
  <c r="BQ115" i="3"/>
  <c r="BC129" i="3"/>
  <c r="BQ129" i="3"/>
  <c r="BC52" i="3"/>
  <c r="BQ52" i="3"/>
  <c r="BC84" i="3"/>
  <c r="BQ84" i="3"/>
  <c r="BC144" i="3"/>
  <c r="BQ144" i="3"/>
  <c r="BC149" i="3"/>
  <c r="BQ149" i="3"/>
  <c r="BC176" i="3"/>
  <c r="BQ176" i="3"/>
  <c r="Q15" i="3"/>
  <c r="AC17" i="3"/>
  <c r="AJ17" i="3"/>
  <c r="P47" i="3"/>
  <c r="BP47" i="3" s="1"/>
  <c r="AC47" i="3"/>
  <c r="P135" i="3"/>
  <c r="BP135" i="3" s="1"/>
  <c r="AC135" i="3"/>
  <c r="P169" i="3"/>
  <c r="BP169" i="3" s="1"/>
  <c r="AC169" i="3"/>
  <c r="P165" i="3"/>
  <c r="BP165" i="3" s="1"/>
  <c r="AC165" i="3"/>
  <c r="P95" i="3"/>
  <c r="BP95" i="3" s="1"/>
  <c r="AC95" i="3"/>
  <c r="P89" i="3"/>
  <c r="BP89" i="3" s="1"/>
  <c r="AC89" i="3"/>
  <c r="P79" i="3"/>
  <c r="BP79" i="3" s="1"/>
  <c r="AC79" i="3"/>
  <c r="P147" i="3"/>
  <c r="BP147" i="3" s="1"/>
  <c r="AC147" i="3"/>
  <c r="P132" i="3"/>
  <c r="BP132" i="3" s="1"/>
  <c r="AC132" i="3"/>
  <c r="P113" i="3"/>
  <c r="BP113" i="3" s="1"/>
  <c r="AC113" i="3"/>
  <c r="P207" i="3"/>
  <c r="BP207" i="3" s="1"/>
  <c r="AC207" i="3"/>
  <c r="P232" i="3"/>
  <c r="BP232" i="3" s="1"/>
  <c r="AC232" i="3"/>
  <c r="P19" i="3"/>
  <c r="BP19" i="3" s="1"/>
  <c r="AC19" i="3"/>
  <c r="P87" i="3"/>
  <c r="BP87" i="3" s="1"/>
  <c r="AC87" i="3"/>
  <c r="P90" i="3"/>
  <c r="BP90" i="3" s="1"/>
  <c r="AC90" i="3"/>
  <c r="P150" i="3"/>
  <c r="BP150" i="3" s="1"/>
  <c r="AC150" i="3"/>
  <c r="P202" i="3"/>
  <c r="BP202" i="3" s="1"/>
  <c r="AC202" i="3"/>
  <c r="P190" i="3"/>
  <c r="BP190" i="3" s="1"/>
  <c r="AC190" i="3"/>
  <c r="P191" i="3"/>
  <c r="BP191" i="3" s="1"/>
  <c r="AC191" i="3"/>
  <c r="P52" i="3"/>
  <c r="BP52" i="3" s="1"/>
  <c r="AC52" i="3"/>
  <c r="P164" i="3"/>
  <c r="BP164" i="3" s="1"/>
  <c r="AC164" i="3"/>
  <c r="P81" i="3"/>
  <c r="BP81" i="3" s="1"/>
  <c r="AC81" i="3"/>
  <c r="P216" i="3"/>
  <c r="BP216" i="3" s="1"/>
  <c r="AC216" i="3"/>
  <c r="P66" i="3"/>
  <c r="BP66" i="3" s="1"/>
  <c r="AC66" i="3"/>
  <c r="P142" i="3"/>
  <c r="BP142" i="3" s="1"/>
  <c r="AC142" i="3"/>
  <c r="P126" i="3"/>
  <c r="BP126" i="3" s="1"/>
  <c r="AC126" i="3"/>
  <c r="P82" i="3"/>
  <c r="BP82" i="3" s="1"/>
  <c r="AC82" i="3"/>
  <c r="P183" i="3"/>
  <c r="BP183" i="3" s="1"/>
  <c r="AC183" i="3"/>
  <c r="P189" i="3"/>
  <c r="BP189" i="3" s="1"/>
  <c r="AC189" i="3"/>
  <c r="P185" i="3"/>
  <c r="BP185" i="3" s="1"/>
  <c r="AC185" i="3"/>
  <c r="P34" i="3"/>
  <c r="BP34" i="3" s="1"/>
  <c r="AC34" i="3"/>
  <c r="P62" i="3"/>
  <c r="BP62" i="3" s="1"/>
  <c r="AC62" i="3"/>
  <c r="P195" i="3"/>
  <c r="BP195" i="3" s="1"/>
  <c r="AC195" i="3"/>
  <c r="P186" i="3"/>
  <c r="BP186" i="3" s="1"/>
  <c r="AC186" i="3"/>
  <c r="P63" i="3"/>
  <c r="BP63" i="3" s="1"/>
  <c r="AC63" i="3"/>
  <c r="P123" i="3"/>
  <c r="BP123" i="3" s="1"/>
  <c r="AC123" i="3"/>
  <c r="P120" i="3"/>
  <c r="BP120" i="3" s="1"/>
  <c r="AC120" i="3"/>
  <c r="P175" i="3"/>
  <c r="BP175" i="3" s="1"/>
  <c r="AC175" i="3"/>
  <c r="P221" i="3"/>
  <c r="BP221" i="3" s="1"/>
  <c r="AC221" i="3"/>
  <c r="P196" i="3"/>
  <c r="BP196" i="3" s="1"/>
  <c r="AC196" i="3"/>
  <c r="P157" i="3"/>
  <c r="BP157" i="3" s="1"/>
  <c r="AC157" i="3"/>
  <c r="P159" i="3"/>
  <c r="BP159" i="3" s="1"/>
  <c r="AC159" i="3"/>
  <c r="P24" i="3"/>
  <c r="BP24" i="3" s="1"/>
  <c r="AC24" i="3"/>
  <c r="P225" i="3"/>
  <c r="BP225" i="3" s="1"/>
  <c r="AC225" i="3"/>
  <c r="P180" i="3"/>
  <c r="BP180" i="3" s="1"/>
  <c r="AC180" i="3"/>
  <c r="P130" i="3"/>
  <c r="BP130" i="3" s="1"/>
  <c r="AC130" i="3"/>
  <c r="P22" i="3"/>
  <c r="BP22" i="3" s="1"/>
  <c r="AC22" i="3"/>
  <c r="P102" i="3"/>
  <c r="BP102" i="3" s="1"/>
  <c r="AC102" i="3"/>
  <c r="P148" i="3"/>
  <c r="BP148" i="3" s="1"/>
  <c r="AC148" i="3"/>
  <c r="P192" i="3"/>
  <c r="BP192" i="3" s="1"/>
  <c r="AC192" i="3"/>
  <c r="P116" i="3"/>
  <c r="BP116" i="3" s="1"/>
  <c r="AC116" i="3"/>
  <c r="P36" i="3"/>
  <c r="BP36" i="3" s="1"/>
  <c r="AC36" i="3"/>
  <c r="P187" i="3"/>
  <c r="BP187" i="3" s="1"/>
  <c r="AC187" i="3"/>
  <c r="P78" i="3"/>
  <c r="BP78" i="3" s="1"/>
  <c r="AC78" i="3"/>
  <c r="P206" i="3"/>
  <c r="BP206" i="3" s="1"/>
  <c r="AC206" i="3"/>
  <c r="P119" i="3"/>
  <c r="BP119" i="3" s="1"/>
  <c r="AC119" i="3"/>
  <c r="P105" i="3"/>
  <c r="BP105" i="3" s="1"/>
  <c r="AC105" i="3"/>
  <c r="P155" i="3"/>
  <c r="BP155" i="3" s="1"/>
  <c r="AC155" i="3"/>
  <c r="P67" i="3"/>
  <c r="BP67" i="3" s="1"/>
  <c r="AC67" i="3"/>
  <c r="P86" i="3"/>
  <c r="BP86" i="3" s="1"/>
  <c r="AC86" i="3"/>
  <c r="P152" i="3"/>
  <c r="BP152" i="3" s="1"/>
  <c r="AC152" i="3"/>
  <c r="P71" i="3"/>
  <c r="BP71" i="3" s="1"/>
  <c r="AC71" i="3"/>
  <c r="P137" i="3"/>
  <c r="BP137" i="3" s="1"/>
  <c r="AC137" i="3"/>
  <c r="P138" i="3"/>
  <c r="BP138" i="3" s="1"/>
  <c r="AC138" i="3"/>
  <c r="P188" i="3"/>
  <c r="BP188" i="3" s="1"/>
  <c r="AC188" i="3"/>
  <c r="P212" i="3"/>
  <c r="BP212" i="3" s="1"/>
  <c r="AC212" i="3"/>
  <c r="P149" i="3"/>
  <c r="BP149" i="3" s="1"/>
  <c r="AC149" i="3"/>
  <c r="P80" i="3"/>
  <c r="BP80" i="3" s="1"/>
  <c r="AC80" i="3"/>
  <c r="P222" i="3"/>
  <c r="BP222" i="3" s="1"/>
  <c r="AC222" i="3"/>
  <c r="P167" i="3"/>
  <c r="BP167" i="3" s="1"/>
  <c r="AC167" i="3"/>
  <c r="P139" i="3"/>
  <c r="BP139" i="3" s="1"/>
  <c r="AC139" i="3"/>
  <c r="P85" i="3"/>
  <c r="BP85" i="3" s="1"/>
  <c r="AC85" i="3"/>
  <c r="P176" i="3"/>
  <c r="BP176" i="3" s="1"/>
  <c r="AC176" i="3"/>
  <c r="P94" i="3"/>
  <c r="BP94" i="3" s="1"/>
  <c r="AC94" i="3"/>
  <c r="P141" i="3"/>
  <c r="BP141" i="3" s="1"/>
  <c r="AC141" i="3"/>
  <c r="P60" i="3"/>
  <c r="BP60" i="3" s="1"/>
  <c r="AC60" i="3"/>
  <c r="P166" i="3"/>
  <c r="BP166" i="3" s="1"/>
  <c r="AC166" i="3"/>
  <c r="P203" i="3"/>
  <c r="BP203" i="3" s="1"/>
  <c r="AC203" i="3"/>
  <c r="P32" i="3"/>
  <c r="BP32" i="3" s="1"/>
  <c r="AC32" i="3"/>
  <c r="P171" i="3"/>
  <c r="BP171" i="3" s="1"/>
  <c r="AC171" i="3"/>
  <c r="P99" i="3"/>
  <c r="BP99" i="3" s="1"/>
  <c r="AC99" i="3"/>
  <c r="P103" i="3"/>
  <c r="BP103" i="3" s="1"/>
  <c r="AC103" i="3"/>
  <c r="P35" i="3"/>
  <c r="BP35" i="3" s="1"/>
  <c r="AC35" i="3"/>
  <c r="P84" i="3"/>
  <c r="BP84" i="3" s="1"/>
  <c r="AC84" i="3"/>
  <c r="P220" i="3"/>
  <c r="BP220" i="3" s="1"/>
  <c r="AC220" i="3"/>
  <c r="P70" i="3"/>
  <c r="BP70" i="3" s="1"/>
  <c r="AC70" i="3"/>
  <c r="P100" i="3"/>
  <c r="BP100" i="3" s="1"/>
  <c r="AC100" i="3"/>
  <c r="P69" i="3"/>
  <c r="BP69" i="3" s="1"/>
  <c r="AC69" i="3"/>
  <c r="P30" i="3"/>
  <c r="BP30" i="3" s="1"/>
  <c r="AC30" i="3"/>
  <c r="P128" i="3"/>
  <c r="BP128" i="3" s="1"/>
  <c r="AC128" i="3"/>
  <c r="P97" i="3"/>
  <c r="BP97" i="3" s="1"/>
  <c r="AC97" i="3"/>
  <c r="P194" i="3"/>
  <c r="BP194" i="3" s="1"/>
  <c r="AC194" i="3"/>
  <c r="P110" i="3"/>
  <c r="BP110" i="3" s="1"/>
  <c r="AC110" i="3"/>
  <c r="P93" i="3"/>
  <c r="BP93" i="3" s="1"/>
  <c r="AC93" i="3"/>
  <c r="P134" i="3"/>
  <c r="BP134" i="3" s="1"/>
  <c r="AC134" i="3"/>
  <c r="P49" i="3"/>
  <c r="BP49" i="3" s="1"/>
  <c r="AC49" i="3"/>
  <c r="P217" i="3"/>
  <c r="BP217" i="3" s="1"/>
  <c r="AC217" i="3"/>
  <c r="P106" i="3"/>
  <c r="BP106" i="3" s="1"/>
  <c r="AC106" i="3"/>
  <c r="P77" i="3"/>
  <c r="BP77" i="3" s="1"/>
  <c r="AC77" i="3"/>
  <c r="P229" i="3"/>
  <c r="BP229" i="3" s="1"/>
  <c r="AC229" i="3"/>
  <c r="P28" i="3"/>
  <c r="BP28" i="3" s="1"/>
  <c r="AC28" i="3"/>
  <c r="P211" i="3"/>
  <c r="BP211" i="3" s="1"/>
  <c r="AC211" i="3"/>
  <c r="P156" i="3"/>
  <c r="BP156" i="3" s="1"/>
  <c r="AC156" i="3"/>
  <c r="P125" i="3"/>
  <c r="BP125" i="3" s="1"/>
  <c r="AC125" i="3"/>
  <c r="P64" i="3"/>
  <c r="BP64" i="3" s="1"/>
  <c r="AC64" i="3"/>
  <c r="P56" i="3"/>
  <c r="BP56" i="3" s="1"/>
  <c r="AC56" i="3"/>
  <c r="P219" i="3"/>
  <c r="BP219" i="3" s="1"/>
  <c r="AC219" i="3"/>
  <c r="P199" i="3"/>
  <c r="BP199" i="3" s="1"/>
  <c r="AC199" i="3"/>
  <c r="P73" i="3"/>
  <c r="BP73" i="3" s="1"/>
  <c r="AC73" i="3"/>
  <c r="P129" i="3"/>
  <c r="BP129" i="3" s="1"/>
  <c r="AC129" i="3"/>
  <c r="P122" i="3"/>
  <c r="BP122" i="3" s="1"/>
  <c r="AC122" i="3"/>
  <c r="P38" i="3"/>
  <c r="BP38" i="3" s="1"/>
  <c r="AC38" i="3"/>
  <c r="P112" i="3"/>
  <c r="BP112" i="3" s="1"/>
  <c r="AC112" i="3"/>
  <c r="P115" i="3"/>
  <c r="BP115" i="3" s="1"/>
  <c r="AC115" i="3"/>
  <c r="P101" i="3"/>
  <c r="BP101" i="3" s="1"/>
  <c r="AC101" i="3"/>
  <c r="P162" i="3"/>
  <c r="BP162" i="3" s="1"/>
  <c r="AC162" i="3"/>
  <c r="P184" i="3"/>
  <c r="BP184" i="3" s="1"/>
  <c r="AC184" i="3"/>
  <c r="P208" i="3"/>
  <c r="BP208" i="3" s="1"/>
  <c r="AC208" i="3"/>
  <c r="P151" i="3"/>
  <c r="BP151" i="3" s="1"/>
  <c r="AC151" i="3"/>
  <c r="P230" i="3"/>
  <c r="BP230" i="3" s="1"/>
  <c r="AC230" i="3"/>
  <c r="P218" i="3"/>
  <c r="BP218" i="3" s="1"/>
  <c r="AC218" i="3"/>
  <c r="P144" i="3"/>
  <c r="BP144" i="3" s="1"/>
  <c r="AC144" i="3"/>
  <c r="P231" i="3"/>
  <c r="BP231" i="3" s="1"/>
  <c r="AC231" i="3"/>
  <c r="P23" i="3"/>
  <c r="BP23" i="3" s="1"/>
  <c r="AC23" i="3"/>
  <c r="P107" i="3"/>
  <c r="BP107" i="3" s="1"/>
  <c r="AC107" i="3"/>
  <c r="P108" i="3"/>
  <c r="BP108" i="3" s="1"/>
  <c r="AC108" i="3"/>
  <c r="P50" i="3"/>
  <c r="BP50" i="3" s="1"/>
  <c r="AC50" i="3"/>
  <c r="P226" i="3"/>
  <c r="BP226" i="3" s="1"/>
  <c r="AC226" i="3"/>
  <c r="P33" i="3"/>
  <c r="BP33" i="3" s="1"/>
  <c r="AC33" i="3"/>
  <c r="P53" i="3"/>
  <c r="BP53" i="3" s="1"/>
  <c r="AC53" i="3"/>
  <c r="P204" i="3"/>
  <c r="BP204" i="3" s="1"/>
  <c r="AC204" i="3"/>
  <c r="P59" i="3"/>
  <c r="BP59" i="3" s="1"/>
  <c r="AC59" i="3"/>
  <c r="P179" i="3"/>
  <c r="BP179" i="3" s="1"/>
  <c r="AC179" i="3"/>
  <c r="P214" i="3"/>
  <c r="BP214" i="3" s="1"/>
  <c r="AC214" i="3"/>
  <c r="P172" i="3"/>
  <c r="BP172" i="3" s="1"/>
  <c r="AC172" i="3"/>
  <c r="P25" i="3"/>
  <c r="BP25" i="3" s="1"/>
  <c r="AC25" i="3"/>
  <c r="P223" i="3"/>
  <c r="BP223" i="3" s="1"/>
  <c r="AC223" i="3"/>
  <c r="P160" i="3"/>
  <c r="BP160" i="3" s="1"/>
  <c r="AC160" i="3"/>
  <c r="P213" i="3"/>
  <c r="BP213" i="3" s="1"/>
  <c r="AC213" i="3"/>
  <c r="P29" i="3"/>
  <c r="BP29" i="3" s="1"/>
  <c r="AC29" i="3"/>
  <c r="P54" i="3"/>
  <c r="BP54" i="3" s="1"/>
  <c r="AC54" i="3"/>
  <c r="P45" i="3"/>
  <c r="BP45" i="3" s="1"/>
  <c r="AC45" i="3"/>
  <c r="P158" i="3"/>
  <c r="BP158" i="3" s="1"/>
  <c r="AC158" i="3"/>
  <c r="P210" i="3"/>
  <c r="BP210" i="3" s="1"/>
  <c r="AC210" i="3"/>
  <c r="P74" i="3"/>
  <c r="BP74" i="3" s="1"/>
  <c r="AC74" i="3"/>
  <c r="P109" i="3"/>
  <c r="BP109" i="3" s="1"/>
  <c r="AC109" i="3"/>
  <c r="P124" i="3"/>
  <c r="BP124" i="3" s="1"/>
  <c r="AC124" i="3"/>
  <c r="P88" i="3"/>
  <c r="BP88" i="3" s="1"/>
  <c r="AC88" i="3"/>
  <c r="P55" i="3"/>
  <c r="BP55" i="3" s="1"/>
  <c r="AC55" i="3"/>
  <c r="P37" i="3"/>
  <c r="BP37" i="3" s="1"/>
  <c r="AC37" i="3"/>
  <c r="P140" i="3"/>
  <c r="BP140" i="3" s="1"/>
  <c r="AC140" i="3"/>
  <c r="P44" i="3"/>
  <c r="BP44" i="3" s="1"/>
  <c r="AC44" i="3"/>
  <c r="P96" i="3"/>
  <c r="BP96" i="3" s="1"/>
  <c r="AC96" i="3"/>
  <c r="P83" i="3"/>
  <c r="BP83" i="3" s="1"/>
  <c r="AC83" i="3"/>
  <c r="P209" i="3"/>
  <c r="BP209" i="3" s="1"/>
  <c r="AC209" i="3"/>
  <c r="P61" i="3"/>
  <c r="BP61" i="3" s="1"/>
  <c r="AC61" i="3"/>
  <c r="P168" i="3"/>
  <c r="BP168" i="3" s="1"/>
  <c r="AC168" i="3"/>
  <c r="P197" i="3"/>
  <c r="BP197" i="3" s="1"/>
  <c r="AC197" i="3"/>
  <c r="P31" i="3"/>
  <c r="BP31" i="3" s="1"/>
  <c r="AC31" i="3"/>
  <c r="P91" i="3"/>
  <c r="BP91" i="3" s="1"/>
  <c r="AC91" i="3"/>
  <c r="P75" i="3"/>
  <c r="BP75" i="3" s="1"/>
  <c r="AC75" i="3"/>
  <c r="P145" i="3"/>
  <c r="BP145" i="3" s="1"/>
  <c r="AC145" i="3"/>
  <c r="P182" i="3"/>
  <c r="BP182" i="3" s="1"/>
  <c r="AC182" i="3"/>
  <c r="P104" i="3"/>
  <c r="BP104" i="3" s="1"/>
  <c r="AC104" i="3"/>
  <c r="P121" i="3"/>
  <c r="BP121" i="3" s="1"/>
  <c r="AC121" i="3"/>
  <c r="P133" i="3"/>
  <c r="BP133" i="3" s="1"/>
  <c r="AC133" i="3"/>
  <c r="P117" i="3"/>
  <c r="BP117" i="3" s="1"/>
  <c r="AC117" i="3"/>
  <c r="P27" i="3"/>
  <c r="BP27" i="3" s="1"/>
  <c r="AC27" i="3"/>
  <c r="P205" i="3"/>
  <c r="BP205" i="3" s="1"/>
  <c r="AC205" i="3"/>
  <c r="P136" i="3"/>
  <c r="BP136" i="3" s="1"/>
  <c r="AC136" i="3"/>
  <c r="P154" i="3"/>
  <c r="BP154" i="3" s="1"/>
  <c r="AC154" i="3"/>
  <c r="P48" i="3"/>
  <c r="BP48" i="3" s="1"/>
  <c r="AC48" i="3"/>
  <c r="P177" i="3"/>
  <c r="BP177" i="3" s="1"/>
  <c r="AC177" i="3"/>
  <c r="P224" i="3"/>
  <c r="BP224" i="3" s="1"/>
  <c r="AC224" i="3"/>
  <c r="P72" i="3"/>
  <c r="BP72" i="3" s="1"/>
  <c r="AC72" i="3"/>
  <c r="P198" i="3"/>
  <c r="BP198" i="3" s="1"/>
  <c r="AC198" i="3"/>
  <c r="P146" i="3"/>
  <c r="BP146" i="3" s="1"/>
  <c r="AC146" i="3"/>
  <c r="P111" i="3"/>
  <c r="BP111" i="3" s="1"/>
  <c r="AC111" i="3"/>
  <c r="P193" i="3"/>
  <c r="BP193" i="3" s="1"/>
  <c r="AC193" i="3"/>
  <c r="P178" i="3"/>
  <c r="BP178" i="3" s="1"/>
  <c r="AC178" i="3"/>
  <c r="P170" i="3"/>
  <c r="BP170" i="3" s="1"/>
  <c r="AC170" i="3"/>
  <c r="P46" i="3"/>
  <c r="BP46" i="3" s="1"/>
  <c r="AC46" i="3"/>
  <c r="P127" i="3"/>
  <c r="BP127" i="3" s="1"/>
  <c r="AC127" i="3"/>
  <c r="P40" i="3"/>
  <c r="BP40" i="3" s="1"/>
  <c r="AC40" i="3"/>
  <c r="P114" i="3"/>
  <c r="BP114" i="3" s="1"/>
  <c r="AC114" i="3"/>
  <c r="P215" i="3"/>
  <c r="BP215" i="3" s="1"/>
  <c r="AC215" i="3"/>
  <c r="P42" i="3"/>
  <c r="BP42" i="3" s="1"/>
  <c r="AC42" i="3"/>
  <c r="P173" i="3"/>
  <c r="BP173" i="3" s="1"/>
  <c r="AC173" i="3"/>
  <c r="P92" i="3"/>
  <c r="BP92" i="3" s="1"/>
  <c r="AC92" i="3"/>
  <c r="P174" i="3"/>
  <c r="BP174" i="3" s="1"/>
  <c r="AC174" i="3"/>
  <c r="P143" i="3"/>
  <c r="BP143" i="3" s="1"/>
  <c r="AC143" i="3"/>
  <c r="P20" i="3"/>
  <c r="BP20" i="3" s="1"/>
  <c r="AC20" i="3"/>
  <c r="P163" i="3"/>
  <c r="BP163" i="3" s="1"/>
  <c r="AC163" i="3"/>
  <c r="P18" i="3"/>
  <c r="BP18" i="3" s="1"/>
  <c r="AC18" i="3"/>
  <c r="P161" i="3"/>
  <c r="BP161" i="3" s="1"/>
  <c r="AC161" i="3"/>
  <c r="P65" i="3"/>
  <c r="BP65" i="3" s="1"/>
  <c r="AC65" i="3"/>
  <c r="P228" i="3"/>
  <c r="BP228" i="3" s="1"/>
  <c r="AC228" i="3"/>
  <c r="P39" i="3"/>
  <c r="BP39" i="3" s="1"/>
  <c r="AC39" i="3"/>
  <c r="P26" i="3"/>
  <c r="BP26" i="3" s="1"/>
  <c r="AC26" i="3"/>
  <c r="P181" i="3"/>
  <c r="BP181" i="3" s="1"/>
  <c r="AC181" i="3"/>
  <c r="P41" i="3"/>
  <c r="BP41" i="3" s="1"/>
  <c r="AC41" i="3"/>
  <c r="P57" i="3"/>
  <c r="BP57" i="3" s="1"/>
  <c r="AC57" i="3"/>
  <c r="P227" i="3"/>
  <c r="BP227" i="3" s="1"/>
  <c r="AC227" i="3"/>
  <c r="P68" i="3"/>
  <c r="BP68" i="3" s="1"/>
  <c r="AC68" i="3"/>
  <c r="P98" i="3"/>
  <c r="BP98" i="3" s="1"/>
  <c r="AC98" i="3"/>
  <c r="P153" i="3"/>
  <c r="BP153" i="3" s="1"/>
  <c r="AC153" i="3"/>
  <c r="P43" i="3"/>
  <c r="BP43" i="3" s="1"/>
  <c r="AC43" i="3"/>
  <c r="P21" i="3"/>
  <c r="BP21" i="3" s="1"/>
  <c r="AC21" i="3"/>
  <c r="P131" i="3"/>
  <c r="BP131" i="3" s="1"/>
  <c r="AC131" i="3"/>
  <c r="P58" i="3"/>
  <c r="BP58" i="3" s="1"/>
  <c r="AC58" i="3"/>
  <c r="P51" i="3"/>
  <c r="BP51" i="3" s="1"/>
  <c r="AC51" i="3"/>
  <c r="P201" i="3"/>
  <c r="BP201" i="3" s="1"/>
  <c r="AC201" i="3"/>
  <c r="P76" i="3"/>
  <c r="BP76" i="3" s="1"/>
  <c r="AC76" i="3"/>
  <c r="P118" i="3"/>
  <c r="BP118" i="3" s="1"/>
  <c r="AC118" i="3"/>
  <c r="P200" i="3"/>
  <c r="BP200" i="3" s="1"/>
  <c r="AC200" i="3"/>
  <c r="L65" i="1"/>
  <c r="AJ65" i="1" s="1"/>
  <c r="L237" i="1"/>
  <c r="P237" i="1" s="1"/>
  <c r="H2" i="5"/>
  <c r="J2" i="5"/>
  <c r="L15" i="3"/>
  <c r="P17" i="3"/>
  <c r="L134" i="1"/>
  <c r="AJ134" i="1" s="1"/>
  <c r="L86" i="1"/>
  <c r="AJ86" i="1" s="1"/>
  <c r="L66" i="1"/>
  <c r="AJ66" i="1" s="1"/>
  <c r="L71" i="1"/>
  <c r="AJ71" i="1" s="1"/>
  <c r="L146" i="1"/>
  <c r="AJ146" i="1" s="1"/>
  <c r="L226" i="1"/>
  <c r="AJ226" i="1" s="1"/>
  <c r="L201" i="1"/>
  <c r="AJ201" i="1" s="1"/>
  <c r="L219" i="1"/>
  <c r="AJ219" i="1" s="1"/>
  <c r="L70" i="1"/>
  <c r="AJ70" i="1" s="1"/>
  <c r="L55" i="1"/>
  <c r="AJ55" i="1" s="1"/>
  <c r="L149" i="1"/>
  <c r="AJ149" i="1" s="1"/>
  <c r="L223" i="1"/>
  <c r="AJ223" i="1" s="1"/>
  <c r="L64" i="1"/>
  <c r="AJ64" i="1" s="1"/>
  <c r="L114" i="1"/>
  <c r="AJ114" i="1" s="1"/>
  <c r="L227" i="1"/>
  <c r="AJ227" i="1" s="1"/>
  <c r="L220" i="1"/>
  <c r="AJ220" i="1" s="1"/>
  <c r="L58" i="1"/>
  <c r="AJ58" i="1" s="1"/>
  <c r="L173" i="1"/>
  <c r="AJ173" i="1" s="1"/>
  <c r="L59" i="1"/>
  <c r="AJ59" i="1" s="1"/>
  <c r="L85" i="1"/>
  <c r="AJ85" i="1" s="1"/>
  <c r="L105" i="1"/>
  <c r="AJ105" i="1" s="1"/>
  <c r="L130" i="1"/>
  <c r="AJ130" i="1" s="1"/>
  <c r="L210" i="1"/>
  <c r="AJ210" i="1" s="1"/>
  <c r="L155" i="1"/>
  <c r="AJ155" i="1" s="1"/>
  <c r="L169" i="1"/>
  <c r="AJ169" i="1" s="1"/>
  <c r="L118" i="1"/>
  <c r="AJ118" i="1" s="1"/>
  <c r="L106" i="1"/>
  <c r="AJ106" i="1" s="1"/>
  <c r="L205" i="1"/>
  <c r="AJ205" i="1" s="1"/>
  <c r="L28" i="1"/>
  <c r="AJ28" i="1" s="1"/>
  <c r="L98" i="1"/>
  <c r="AJ98" i="1" s="1"/>
  <c r="L140" i="1"/>
  <c r="AJ140" i="1" s="1"/>
  <c r="L224" i="1"/>
  <c r="AJ224" i="1" s="1"/>
  <c r="L62" i="1"/>
  <c r="AJ62" i="1" s="1"/>
  <c r="L54" i="1"/>
  <c r="AJ54" i="1" s="1"/>
  <c r="L56" i="1"/>
  <c r="AJ56" i="1" s="1"/>
  <c r="L108" i="1"/>
  <c r="AJ108" i="1" s="1"/>
  <c r="L217" i="1"/>
  <c r="AJ217" i="1" s="1"/>
  <c r="L34" i="1"/>
  <c r="AJ34" i="1" s="1"/>
  <c r="L107" i="1"/>
  <c r="AJ107" i="1" s="1"/>
  <c r="L142" i="1"/>
  <c r="AJ142" i="1" s="1"/>
  <c r="L157" i="1"/>
  <c r="AJ157" i="1" s="1"/>
  <c r="L51" i="1"/>
  <c r="AJ51" i="1" s="1"/>
  <c r="L68" i="1"/>
  <c r="AJ68" i="1" s="1"/>
  <c r="L33" i="1"/>
  <c r="AJ33" i="1" s="1"/>
  <c r="L109" i="1"/>
  <c r="AJ109" i="1" s="1"/>
  <c r="L183" i="1"/>
  <c r="AJ183" i="1" s="1"/>
  <c r="L67" i="1"/>
  <c r="AJ67" i="1" s="1"/>
  <c r="L95" i="1"/>
  <c r="AJ95" i="1" s="1"/>
  <c r="L136" i="1"/>
  <c r="AJ136" i="1" s="1"/>
  <c r="L203" i="1"/>
  <c r="AJ203" i="1" s="1"/>
  <c r="L111" i="1"/>
  <c r="AJ111" i="1" s="1"/>
  <c r="L78" i="1"/>
  <c r="AJ78" i="1" s="1"/>
  <c r="L152" i="1"/>
  <c r="AJ152" i="1" s="1"/>
  <c r="L153" i="1"/>
  <c r="AJ153" i="1" s="1"/>
  <c r="L178" i="1"/>
  <c r="AJ178" i="1" s="1"/>
  <c r="L37" i="1"/>
  <c r="AJ37" i="1" s="1"/>
  <c r="L94" i="1"/>
  <c r="AJ94" i="1" s="1"/>
  <c r="L181" i="1"/>
  <c r="AJ181" i="1" s="1"/>
  <c r="L232" i="1"/>
  <c r="AJ232" i="1" s="1"/>
  <c r="L165" i="1"/>
  <c r="AJ165" i="1" s="1"/>
  <c r="L233" i="1"/>
  <c r="AJ233" i="1" s="1"/>
  <c r="L120" i="1"/>
  <c r="AJ120" i="1" s="1"/>
  <c r="L102" i="1"/>
  <c r="AJ102" i="1" s="1"/>
  <c r="L230" i="1"/>
  <c r="AJ230" i="1" s="1"/>
  <c r="L214" i="1"/>
  <c r="AJ214" i="1" s="1"/>
  <c r="L197" i="1"/>
  <c r="AJ197" i="1" s="1"/>
  <c r="L122" i="1"/>
  <c r="AJ122" i="1" s="1"/>
  <c r="L133" i="1"/>
  <c r="AJ133" i="1" s="1"/>
  <c r="L129" i="1"/>
  <c r="AJ129" i="1" s="1"/>
  <c r="L69" i="1"/>
  <c r="AJ69" i="1" s="1"/>
  <c r="L187" i="1"/>
  <c r="AJ187" i="1" s="1"/>
  <c r="L229" i="1"/>
  <c r="AJ229" i="1" s="1"/>
  <c r="L138" i="1"/>
  <c r="AJ138" i="1" s="1"/>
  <c r="L218" i="1"/>
  <c r="AJ218" i="1" s="1"/>
  <c r="L176" i="1"/>
  <c r="AJ176" i="1" s="1"/>
  <c r="L47" i="1"/>
  <c r="AJ47" i="1" s="1"/>
  <c r="L148" i="1"/>
  <c r="AJ148" i="1" s="1"/>
  <c r="L215" i="1"/>
  <c r="AJ215" i="1" s="1"/>
  <c r="L174" i="1"/>
  <c r="AJ174" i="1" s="1"/>
  <c r="L121" i="1"/>
  <c r="AJ121" i="1" s="1"/>
  <c r="L128" i="1"/>
  <c r="AJ128" i="1" s="1"/>
  <c r="L38" i="1"/>
  <c r="AJ38" i="1" s="1"/>
  <c r="L186" i="1"/>
  <c r="AJ186" i="1" s="1"/>
  <c r="L179" i="1"/>
  <c r="AJ179" i="1" s="1"/>
  <c r="L166" i="1"/>
  <c r="AJ166" i="1" s="1"/>
  <c r="L79" i="1"/>
  <c r="AJ79" i="1" s="1"/>
  <c r="L190" i="1"/>
  <c r="AJ190" i="1" s="1"/>
  <c r="L131" i="1"/>
  <c r="AJ131" i="1" s="1"/>
  <c r="L188" i="1"/>
  <c r="AJ188" i="1" s="1"/>
  <c r="L77" i="1"/>
  <c r="AJ77" i="1" s="1"/>
  <c r="L191" i="1"/>
  <c r="AJ191" i="1" s="1"/>
  <c r="L57" i="1"/>
  <c r="AJ57" i="1" s="1"/>
  <c r="L87" i="1"/>
  <c r="AJ87" i="1" s="1"/>
  <c r="L31" i="1"/>
  <c r="AJ31" i="1" s="1"/>
  <c r="L145" i="1"/>
  <c r="AJ145" i="1" s="1"/>
  <c r="L199" i="1"/>
  <c r="AJ199" i="1" s="1"/>
  <c r="L159" i="1"/>
  <c r="AJ159" i="1" s="1"/>
  <c r="L209" i="1"/>
  <c r="AJ209" i="1" s="1"/>
  <c r="L75" i="1"/>
  <c r="AJ75" i="1" s="1"/>
  <c r="L97" i="1"/>
  <c r="AJ97" i="1" s="1"/>
  <c r="L113" i="1"/>
  <c r="AJ113" i="1" s="1"/>
  <c r="L60" i="1"/>
  <c r="AJ60" i="1" s="1"/>
  <c r="L48" i="1"/>
  <c r="AJ48" i="1" s="1"/>
  <c r="L93" i="1"/>
  <c r="AJ93" i="1" s="1"/>
  <c r="L206" i="1"/>
  <c r="AJ206" i="1" s="1"/>
  <c r="L194" i="1"/>
  <c r="AJ194" i="1" s="1"/>
  <c r="L204" i="1"/>
  <c r="AJ204" i="1" s="1"/>
  <c r="L89" i="1"/>
  <c r="AJ89" i="1" s="1"/>
  <c r="L175" i="1"/>
  <c r="AJ175" i="1" s="1"/>
  <c r="L163" i="1"/>
  <c r="AJ163" i="1" s="1"/>
  <c r="L35" i="1"/>
  <c r="AJ35" i="1" s="1"/>
  <c r="L162" i="1"/>
  <c r="AJ162" i="1" s="1"/>
  <c r="L49" i="1"/>
  <c r="AJ49" i="1" s="1"/>
  <c r="L212" i="1"/>
  <c r="AJ212" i="1" s="1"/>
  <c r="L92" i="1"/>
  <c r="AJ92" i="1" s="1"/>
  <c r="L80" i="1"/>
  <c r="AJ80" i="1" s="1"/>
  <c r="L202" i="1"/>
  <c r="AJ202" i="1" s="1"/>
  <c r="L91" i="1"/>
  <c r="AJ91" i="1" s="1"/>
  <c r="L43" i="1"/>
  <c r="AJ43" i="1" s="1"/>
  <c r="L112" i="1"/>
  <c r="AJ112" i="1" s="1"/>
  <c r="L73" i="1"/>
  <c r="AJ73" i="1" s="1"/>
  <c r="L213" i="1"/>
  <c r="AJ213" i="1" s="1"/>
  <c r="L61" i="1"/>
  <c r="AJ61" i="1" s="1"/>
  <c r="L41" i="1"/>
  <c r="AJ41" i="1" s="1"/>
  <c r="L154" i="1"/>
  <c r="AJ154" i="1" s="1"/>
  <c r="L211" i="1"/>
  <c r="AJ211" i="1" s="1"/>
  <c r="L44" i="1"/>
  <c r="AJ44" i="1" s="1"/>
  <c r="L100" i="1"/>
  <c r="AJ100" i="1" s="1"/>
  <c r="L135" i="1"/>
  <c r="AJ135" i="1" s="1"/>
  <c r="L52" i="1"/>
  <c r="AJ52" i="1" s="1"/>
  <c r="L158" i="1"/>
  <c r="AJ158" i="1" s="1"/>
  <c r="L192" i="1"/>
  <c r="AJ192" i="1" s="1"/>
  <c r="L50" i="1"/>
  <c r="AJ50" i="1" s="1"/>
  <c r="L17" i="1"/>
  <c r="AJ17" i="1" s="1"/>
  <c r="L141" i="1"/>
  <c r="AJ141" i="1" s="1"/>
  <c r="L30" i="1"/>
  <c r="AJ30" i="1" s="1"/>
  <c r="L170" i="1"/>
  <c r="AJ170" i="1" s="1"/>
  <c r="L104" i="1"/>
  <c r="AJ104" i="1" s="1"/>
  <c r="L103" i="1"/>
  <c r="AJ103" i="1" s="1"/>
  <c r="L144" i="1"/>
  <c r="AJ144" i="1" s="1"/>
  <c r="L76" i="1"/>
  <c r="AJ76" i="1" s="1"/>
  <c r="L167" i="1"/>
  <c r="AJ167" i="1" s="1"/>
  <c r="L200" i="1"/>
  <c r="AJ200" i="1" s="1"/>
  <c r="L84" i="1"/>
  <c r="AJ84" i="1" s="1"/>
  <c r="L168" i="1"/>
  <c r="AJ168" i="1" s="1"/>
  <c r="L88" i="1"/>
  <c r="AJ88" i="1" s="1"/>
  <c r="L172" i="1"/>
  <c r="AJ172" i="1" s="1"/>
  <c r="L189" i="1"/>
  <c r="AJ189" i="1" s="1"/>
  <c r="L32" i="1"/>
  <c r="AJ32" i="1" s="1"/>
  <c r="L195" i="1"/>
  <c r="AJ195" i="1" s="1"/>
  <c r="L151" i="1"/>
  <c r="AJ151" i="1" s="1"/>
  <c r="L110" i="1"/>
  <c r="AJ110" i="1" s="1"/>
  <c r="L29" i="1"/>
  <c r="AJ29" i="1" s="1"/>
  <c r="L74" i="1"/>
  <c r="AJ74" i="1" s="1"/>
  <c r="L171" i="1"/>
  <c r="AJ171" i="1" s="1"/>
  <c r="L221" i="1"/>
  <c r="AJ221" i="1" s="1"/>
  <c r="L139" i="1"/>
  <c r="AJ139" i="1" s="1"/>
  <c r="N23" i="1"/>
  <c r="Q23" i="1" s="1"/>
  <c r="N57" i="1"/>
  <c r="Q57" i="1" s="1"/>
  <c r="N102" i="1"/>
  <c r="Q102" i="1" s="1"/>
  <c r="N59" i="1"/>
  <c r="Q59" i="1" s="1"/>
  <c r="N30" i="1"/>
  <c r="Q30" i="1" s="1"/>
  <c r="N38" i="1"/>
  <c r="Q38" i="1" s="1"/>
  <c r="N46" i="1"/>
  <c r="Q46" i="1" s="1"/>
  <c r="N54" i="1"/>
  <c r="Q54" i="1" s="1"/>
  <c r="N80" i="1"/>
  <c r="Q80" i="1" s="1"/>
  <c r="N106" i="1"/>
  <c r="Q106" i="1" s="1"/>
  <c r="N94" i="1"/>
  <c r="Q94" i="1" s="1"/>
  <c r="N105" i="1"/>
  <c r="Q105" i="1" s="1"/>
  <c r="N67" i="1"/>
  <c r="Q67" i="1" s="1"/>
  <c r="N43" i="1"/>
  <c r="Q43" i="1" s="1"/>
  <c r="N51" i="1"/>
  <c r="Q51" i="1" s="1"/>
  <c r="N155" i="1"/>
  <c r="Q155" i="1" s="1"/>
  <c r="N35" i="1"/>
  <c r="Q35" i="1" s="1"/>
  <c r="N140" i="1"/>
  <c r="Q140" i="1" s="1"/>
  <c r="N132" i="1"/>
  <c r="Q132" i="1" s="1"/>
  <c r="N108" i="1"/>
  <c r="Q108" i="1" s="1"/>
  <c r="N138" i="1"/>
  <c r="Q138" i="1" s="1"/>
  <c r="N107" i="1"/>
  <c r="Q107" i="1" s="1"/>
  <c r="N126" i="1"/>
  <c r="Q126" i="1" s="1"/>
  <c r="N78" i="1"/>
  <c r="Q78" i="1" s="1"/>
  <c r="N180" i="1"/>
  <c r="Q180" i="1" s="1"/>
  <c r="N190" i="1"/>
  <c r="Q190" i="1" s="1"/>
  <c r="N219" i="1"/>
  <c r="Q219" i="1" s="1"/>
  <c r="N96" i="1"/>
  <c r="Q96" i="1" s="1"/>
  <c r="N130" i="1"/>
  <c r="Q130" i="1" s="1"/>
  <c r="N167" i="1"/>
  <c r="Q167" i="1" s="1"/>
  <c r="N112" i="1"/>
  <c r="Q112" i="1" s="1"/>
  <c r="N181" i="1"/>
  <c r="Q181" i="1" s="1"/>
  <c r="N205" i="1"/>
  <c r="Q205" i="1" s="1"/>
  <c r="N144" i="1"/>
  <c r="Q144" i="1" s="1"/>
  <c r="N216" i="1"/>
  <c r="Q216" i="1" s="1"/>
  <c r="N206" i="1"/>
  <c r="Q206" i="1" s="1"/>
  <c r="N200" i="1"/>
  <c r="Q200" i="1" s="1"/>
  <c r="N221" i="1"/>
  <c r="Q221" i="1" s="1"/>
  <c r="N232" i="1"/>
  <c r="Q232" i="1" s="1"/>
  <c r="N176" i="1"/>
  <c r="Q176" i="1" s="1"/>
  <c r="N217" i="1"/>
  <c r="Q217" i="1" s="1"/>
  <c r="N227" i="1"/>
  <c r="Q227" i="1" s="1"/>
  <c r="N121" i="1"/>
  <c r="Q121" i="1" s="1"/>
  <c r="N199" i="1"/>
  <c r="Q199" i="1" s="1"/>
  <c r="N194" i="1"/>
  <c r="Q194" i="1" s="1"/>
  <c r="N118" i="1"/>
  <c r="Q118" i="1" s="1"/>
  <c r="N174" i="1"/>
  <c r="Q174" i="1" s="1"/>
  <c r="N122" i="1"/>
  <c r="Q122" i="1" s="1"/>
  <c r="N90" i="1"/>
  <c r="Q90" i="1" s="1"/>
  <c r="N148" i="1"/>
  <c r="Q148" i="1" s="1"/>
  <c r="N114" i="1"/>
  <c r="Q114" i="1" s="1"/>
  <c r="N166" i="1"/>
  <c r="Q166" i="1" s="1"/>
  <c r="N87" i="1"/>
  <c r="Q87" i="1" s="1"/>
  <c r="N68" i="1"/>
  <c r="Q68" i="1" s="1"/>
  <c r="N70" i="1"/>
  <c r="Q70" i="1" s="1"/>
  <c r="N84" i="1"/>
  <c r="Q84" i="1" s="1"/>
  <c r="N58" i="1"/>
  <c r="Q58" i="1" s="1"/>
  <c r="N40" i="1"/>
  <c r="Q40" i="1" s="1"/>
  <c r="N76" i="1"/>
  <c r="Q76" i="1" s="1"/>
  <c r="N218" i="1"/>
  <c r="Q218" i="1" s="1"/>
  <c r="N188" i="1"/>
  <c r="Q188" i="1" s="1"/>
  <c r="N198" i="1"/>
  <c r="Q198" i="1" s="1"/>
  <c r="N179" i="1"/>
  <c r="Q179" i="1" s="1"/>
  <c r="N115" i="1"/>
  <c r="Q115" i="1" s="1"/>
  <c r="N171" i="1"/>
  <c r="Q171" i="1" s="1"/>
  <c r="N63" i="1"/>
  <c r="Q63" i="1" s="1"/>
  <c r="N145" i="1"/>
  <c r="Q145" i="1" s="1"/>
  <c r="N75" i="1"/>
  <c r="Q75" i="1" s="1"/>
  <c r="N185" i="1"/>
  <c r="Q185" i="1" s="1"/>
  <c r="N109" i="1"/>
  <c r="Q109" i="1" s="1"/>
  <c r="N156" i="1"/>
  <c r="Q156" i="1" s="1"/>
  <c r="N79" i="1"/>
  <c r="Q79" i="1" s="1"/>
  <c r="N37" i="1"/>
  <c r="Q37" i="1" s="1"/>
  <c r="N60" i="1"/>
  <c r="Q60" i="1" s="1"/>
  <c r="N82" i="1"/>
  <c r="Q82" i="1" s="1"/>
  <c r="N72" i="1"/>
  <c r="Q72" i="1" s="1"/>
  <c r="N73" i="1"/>
  <c r="Q73" i="1" s="1"/>
  <c r="N195" i="1"/>
  <c r="Q195" i="1" s="1"/>
  <c r="N214" i="1"/>
  <c r="Q214" i="1" s="1"/>
  <c r="N228" i="1"/>
  <c r="Q228" i="1" s="1"/>
  <c r="N207" i="1"/>
  <c r="Q207" i="1" s="1"/>
  <c r="N152" i="1"/>
  <c r="Q152" i="1" s="1"/>
  <c r="N213" i="1"/>
  <c r="Q213" i="1" s="1"/>
  <c r="N233" i="1"/>
  <c r="Q233" i="1" s="1"/>
  <c r="N164" i="1"/>
  <c r="Q164" i="1" s="1"/>
  <c r="N133" i="1"/>
  <c r="Q133" i="1" s="1"/>
  <c r="N182" i="1"/>
  <c r="Q182" i="1" s="1"/>
  <c r="N220" i="1"/>
  <c r="Q220" i="1" s="1"/>
  <c r="N116" i="1"/>
  <c r="Q116" i="1" s="1"/>
  <c r="N74" i="1"/>
  <c r="Q74" i="1" s="1"/>
  <c r="N95" i="1"/>
  <c r="Q95" i="1" s="1"/>
  <c r="N129" i="1"/>
  <c r="Q129" i="1" s="1"/>
  <c r="N52" i="1"/>
  <c r="Q52" i="1" s="1"/>
  <c r="N61" i="1"/>
  <c r="Q61" i="1" s="1"/>
  <c r="N98" i="1"/>
  <c r="Q98" i="1" s="1"/>
  <c r="N29" i="1"/>
  <c r="Q29" i="1" s="1"/>
  <c r="N53" i="1"/>
  <c r="Q53" i="1" s="1"/>
  <c r="N100" i="1"/>
  <c r="Q100" i="1" s="1"/>
  <c r="N32" i="1"/>
  <c r="Q32" i="1" s="1"/>
  <c r="N128" i="1"/>
  <c r="Q128" i="1" s="1"/>
  <c r="N86" i="1"/>
  <c r="Q86" i="1" s="1"/>
  <c r="N127" i="1"/>
  <c r="Q127" i="1" s="1"/>
  <c r="N101" i="1"/>
  <c r="Q101" i="1" s="1"/>
  <c r="N168" i="1"/>
  <c r="Q168" i="1" s="1"/>
  <c r="N186" i="1"/>
  <c r="Q186" i="1" s="1"/>
  <c r="N191" i="1"/>
  <c r="Q191" i="1" s="1"/>
  <c r="N229" i="1"/>
  <c r="Q229" i="1" s="1"/>
  <c r="N226" i="1"/>
  <c r="Q226" i="1" s="1"/>
  <c r="N203" i="1"/>
  <c r="Q203" i="1" s="1"/>
  <c r="N192" i="1"/>
  <c r="Q192" i="1" s="1"/>
  <c r="N231" i="1"/>
  <c r="Q231" i="1" s="1"/>
  <c r="N165" i="1"/>
  <c r="Q165" i="1" s="1"/>
  <c r="N208" i="1"/>
  <c r="Q208" i="1" s="1"/>
  <c r="N119" i="1"/>
  <c r="Q119" i="1" s="1"/>
  <c r="N204" i="1"/>
  <c r="Q204" i="1" s="1"/>
  <c r="N123" i="1"/>
  <c r="Q123" i="1" s="1"/>
  <c r="N175" i="1"/>
  <c r="Q175" i="1" s="1"/>
  <c r="N161" i="1"/>
  <c r="Q161" i="1" s="1"/>
  <c r="N41" i="1"/>
  <c r="Q41" i="1" s="1"/>
  <c r="N92" i="1"/>
  <c r="Q92" i="1" s="1"/>
  <c r="N125" i="1"/>
  <c r="Q125" i="1" s="1"/>
  <c r="N49" i="1"/>
  <c r="Q49" i="1" s="1"/>
  <c r="N56" i="1"/>
  <c r="Q56" i="1" s="1"/>
  <c r="N45" i="1"/>
  <c r="Q45" i="1" s="1"/>
  <c r="N55" i="1"/>
  <c r="Q55" i="1" s="1"/>
  <c r="N85" i="1"/>
  <c r="Q85" i="1" s="1"/>
  <c r="N44" i="1"/>
  <c r="Q44" i="1" s="1"/>
  <c r="N66" i="1"/>
  <c r="Q66" i="1" s="1"/>
  <c r="N212" i="1"/>
  <c r="Q212" i="1" s="1"/>
  <c r="N91" i="1"/>
  <c r="Q91" i="1" s="1"/>
  <c r="N150" i="1"/>
  <c r="Q150" i="1" s="1"/>
  <c r="N210" i="1"/>
  <c r="Q210" i="1" s="1"/>
  <c r="N197" i="1"/>
  <c r="Q197" i="1" s="1"/>
  <c r="N224" i="1"/>
  <c r="Q224" i="1" s="1"/>
  <c r="N187" i="1"/>
  <c r="Q187" i="1" s="1"/>
  <c r="N225" i="1"/>
  <c r="Q225" i="1" s="1"/>
  <c r="N162" i="1"/>
  <c r="Q162" i="1" s="1"/>
  <c r="N153" i="1"/>
  <c r="Q153" i="1" s="1"/>
  <c r="N158" i="1"/>
  <c r="Q158" i="1" s="1"/>
  <c r="N143" i="1"/>
  <c r="Q143" i="1" s="1"/>
  <c r="N88" i="1"/>
  <c r="Q88" i="1" s="1"/>
  <c r="N50" i="1"/>
  <c r="Q50" i="1" s="1"/>
  <c r="N69" i="1"/>
  <c r="Q69" i="1" s="1"/>
  <c r="N77" i="1"/>
  <c r="Q77" i="1" s="1"/>
  <c r="N42" i="1"/>
  <c r="Q42" i="1" s="1"/>
  <c r="N64" i="1"/>
  <c r="Q64" i="1" s="1"/>
  <c r="N222" i="1"/>
  <c r="Q222" i="1" s="1"/>
  <c r="N173" i="1"/>
  <c r="Q173" i="1" s="1"/>
  <c r="N149" i="1"/>
  <c r="Q149" i="1" s="1"/>
  <c r="N223" i="1"/>
  <c r="Q223" i="1" s="1"/>
  <c r="N134" i="1"/>
  <c r="Q134" i="1" s="1"/>
  <c r="N159" i="1"/>
  <c r="Q159" i="1" s="1"/>
  <c r="N177" i="1"/>
  <c r="Q177" i="1" s="1"/>
  <c r="N172" i="1"/>
  <c r="Q172" i="1" s="1"/>
  <c r="N137" i="1"/>
  <c r="Q137" i="1" s="1"/>
  <c r="N120" i="1"/>
  <c r="Q120" i="1" s="1"/>
  <c r="N81" i="1"/>
  <c r="Q81" i="1" s="1"/>
  <c r="N89" i="1"/>
  <c r="Q89" i="1" s="1"/>
  <c r="N136" i="1"/>
  <c r="Q136" i="1" s="1"/>
  <c r="N65" i="1"/>
  <c r="Q65" i="1" s="1"/>
  <c r="N34" i="1"/>
  <c r="Q34" i="1" s="1"/>
  <c r="N157" i="1"/>
  <c r="Q157" i="1" s="1"/>
  <c r="N178" i="1"/>
  <c r="Q178" i="1" s="1"/>
  <c r="N151" i="1"/>
  <c r="Q151" i="1" s="1"/>
  <c r="N160" i="1"/>
  <c r="Q160" i="1" s="1"/>
  <c r="N113" i="1"/>
  <c r="Q113" i="1" s="1"/>
  <c r="N111" i="1"/>
  <c r="Q111" i="1" s="1"/>
  <c r="N71" i="1"/>
  <c r="Q71" i="1" s="1"/>
  <c r="N104" i="1"/>
  <c r="Q104" i="1" s="1"/>
  <c r="N47" i="1"/>
  <c r="Q47" i="1" s="1"/>
  <c r="N33" i="1"/>
  <c r="Q33" i="1" s="1"/>
  <c r="N183" i="1"/>
  <c r="Q183" i="1" s="1"/>
  <c r="N215" i="1"/>
  <c r="Q215" i="1" s="1"/>
  <c r="N169" i="1"/>
  <c r="Q169" i="1" s="1"/>
  <c r="N230" i="1"/>
  <c r="Q230" i="1" s="1"/>
  <c r="N141" i="1"/>
  <c r="Q141" i="1" s="1"/>
  <c r="N147" i="1"/>
  <c r="Q147" i="1" s="1"/>
  <c r="N189" i="1"/>
  <c r="Q189" i="1" s="1"/>
  <c r="N170" i="1"/>
  <c r="Q170" i="1" s="1"/>
  <c r="N124" i="1"/>
  <c r="Q124" i="1" s="1"/>
  <c r="N131" i="1"/>
  <c r="Q131" i="1" s="1"/>
  <c r="N99" i="1"/>
  <c r="Q99" i="1" s="1"/>
  <c r="N117" i="1"/>
  <c r="Q117" i="1" s="1"/>
  <c r="N139" i="1"/>
  <c r="Q139" i="1" s="1"/>
  <c r="N83" i="1"/>
  <c r="Q83" i="1" s="1"/>
  <c r="N103" i="1"/>
  <c r="Q103" i="1" s="1"/>
  <c r="N93" i="1"/>
  <c r="Q93" i="1" s="1"/>
  <c r="N39" i="1"/>
  <c r="Q39" i="1" s="1"/>
  <c r="N36" i="1"/>
  <c r="Q36" i="1" s="1"/>
  <c r="N201" i="1"/>
  <c r="Q201" i="1" s="1"/>
  <c r="N193" i="1"/>
  <c r="Q193" i="1" s="1"/>
  <c r="N211" i="1"/>
  <c r="Q211" i="1" s="1"/>
  <c r="N202" i="1"/>
  <c r="Q202" i="1" s="1"/>
  <c r="N110" i="1"/>
  <c r="Q110" i="1" s="1"/>
  <c r="N209" i="1"/>
  <c r="Q209" i="1" s="1"/>
  <c r="N184" i="1"/>
  <c r="Q184" i="1" s="1"/>
  <c r="N163" i="1"/>
  <c r="Q163" i="1" s="1"/>
  <c r="N154" i="1"/>
  <c r="Q154" i="1" s="1"/>
  <c r="N97" i="1"/>
  <c r="Q97" i="1" s="1"/>
  <c r="N135" i="1"/>
  <c r="Q135" i="1" s="1"/>
  <c r="N31" i="1"/>
  <c r="Q31" i="1" s="1"/>
  <c r="N62" i="1"/>
  <c r="Q62" i="1" s="1"/>
  <c r="N48" i="1"/>
  <c r="Q48" i="1" s="1"/>
  <c r="N28" i="1"/>
  <c r="Q28" i="1" s="1"/>
  <c r="N146" i="1"/>
  <c r="Q146" i="1" s="1"/>
  <c r="N142" i="1"/>
  <c r="Q142" i="1" s="1"/>
  <c r="N196" i="1"/>
  <c r="Q196" i="1" s="1"/>
  <c r="L90" i="1"/>
  <c r="AJ90" i="1" s="1"/>
  <c r="L83" i="1"/>
  <c r="AJ83" i="1" s="1"/>
  <c r="L177" i="1"/>
  <c r="AJ177" i="1" s="1"/>
  <c r="L193" i="1"/>
  <c r="AJ193" i="1" s="1"/>
  <c r="L96" i="1"/>
  <c r="AJ96" i="1" s="1"/>
  <c r="L180" i="1"/>
  <c r="AJ180" i="1" s="1"/>
  <c r="L198" i="1"/>
  <c r="AJ198" i="1" s="1"/>
  <c r="L42" i="1"/>
  <c r="AJ42" i="1" s="1"/>
  <c r="L39" i="1"/>
  <c r="AJ39" i="1" s="1"/>
  <c r="L147" i="1"/>
  <c r="AJ147" i="1" s="1"/>
  <c r="L207" i="1"/>
  <c r="AJ207" i="1" s="1"/>
  <c r="L143" i="1"/>
  <c r="AJ143" i="1" s="1"/>
  <c r="L119" i="1"/>
  <c r="AJ119" i="1" s="1"/>
  <c r="L116" i="1"/>
  <c r="AJ116" i="1" s="1"/>
  <c r="L216" i="1"/>
  <c r="AJ216" i="1" s="1"/>
  <c r="L161" i="1"/>
  <c r="AJ161" i="1" s="1"/>
  <c r="L36" i="1"/>
  <c r="AJ36" i="1" s="1"/>
  <c r="L99" i="1"/>
  <c r="AJ99" i="1" s="1"/>
  <c r="L126" i="1"/>
  <c r="AJ126" i="1" s="1"/>
  <c r="L53" i="1"/>
  <c r="AJ53" i="1" s="1"/>
  <c r="L125" i="1"/>
  <c r="AJ125" i="1" s="1"/>
  <c r="L137" i="1"/>
  <c r="AJ137" i="1" s="1"/>
  <c r="L72" i="1"/>
  <c r="AJ72" i="1" s="1"/>
  <c r="L228" i="1"/>
  <c r="AJ228" i="1" s="1"/>
  <c r="L124" i="1"/>
  <c r="AJ124" i="1" s="1"/>
  <c r="L182" i="1"/>
  <c r="AJ182" i="1" s="1"/>
  <c r="L117" i="1"/>
  <c r="AJ117" i="1" s="1"/>
  <c r="L101" i="1"/>
  <c r="AJ101" i="1" s="1"/>
  <c r="L185" i="1"/>
  <c r="AJ185" i="1" s="1"/>
  <c r="L208" i="1"/>
  <c r="AJ208" i="1" s="1"/>
  <c r="L46" i="1"/>
  <c r="AJ46" i="1" s="1"/>
  <c r="L222" i="1"/>
  <c r="AJ222" i="1" s="1"/>
  <c r="L40" i="1"/>
  <c r="AJ40" i="1" s="1"/>
  <c r="L81" i="1"/>
  <c r="AJ81" i="1" s="1"/>
  <c r="L196" i="1"/>
  <c r="AJ196" i="1" s="1"/>
  <c r="L225" i="1"/>
  <c r="AJ225" i="1" s="1"/>
  <c r="L164" i="1"/>
  <c r="AJ164" i="1" s="1"/>
  <c r="L82" i="1"/>
  <c r="AJ82" i="1" s="1"/>
  <c r="L160" i="1"/>
  <c r="AJ160" i="1" s="1"/>
  <c r="L156" i="1"/>
  <c r="AJ156" i="1" s="1"/>
  <c r="L127" i="1"/>
  <c r="AJ127" i="1" s="1"/>
  <c r="L45" i="1"/>
  <c r="AJ45" i="1" s="1"/>
  <c r="L115" i="1"/>
  <c r="AJ115" i="1" s="1"/>
  <c r="L132" i="1"/>
  <c r="AJ132" i="1" s="1"/>
  <c r="L63" i="1"/>
  <c r="AJ63" i="1" s="1"/>
  <c r="L150" i="1"/>
  <c r="AJ150" i="1" s="1"/>
  <c r="L231" i="1"/>
  <c r="AJ231" i="1" s="1"/>
  <c r="L123" i="1"/>
  <c r="AJ123" i="1" s="1"/>
  <c r="L184" i="1"/>
  <c r="AJ184" i="1" s="1"/>
  <c r="N27" i="1"/>
  <c r="Q27" i="1" s="1"/>
  <c r="N19" i="1"/>
  <c r="Q19" i="1" s="1"/>
  <c r="N17" i="1"/>
  <c r="N18" i="1"/>
  <c r="Q18" i="1" s="1"/>
  <c r="N20" i="1"/>
  <c r="Q20" i="1" s="1"/>
  <c r="N26" i="1"/>
  <c r="Q26" i="1" s="1"/>
  <c r="N22" i="1"/>
  <c r="Q22" i="1" s="1"/>
  <c r="N21" i="1"/>
  <c r="Q21" i="1" s="1"/>
  <c r="N25" i="1"/>
  <c r="Q25" i="1" s="1"/>
  <c r="N24" i="1"/>
  <c r="Q24" i="1" s="1"/>
  <c r="L18" i="1"/>
  <c r="AJ18" i="1" s="1"/>
  <c r="L27" i="1"/>
  <c r="AJ27" i="1" s="1"/>
  <c r="L24" i="1"/>
  <c r="AJ24" i="1" s="1"/>
  <c r="L20" i="1"/>
  <c r="AJ20" i="1" s="1"/>
  <c r="L26" i="1"/>
  <c r="AJ26" i="1" s="1"/>
  <c r="L22" i="1"/>
  <c r="AJ22" i="1" s="1"/>
  <c r="L23" i="1"/>
  <c r="AJ23" i="1" s="1"/>
  <c r="L25" i="1"/>
  <c r="AJ25" i="1" s="1"/>
  <c r="L21" i="1"/>
  <c r="AJ21" i="1" s="1"/>
  <c r="L19" i="1"/>
  <c r="AJ19" i="1" s="1"/>
  <c r="AK17" i="3" l="1"/>
  <c r="BP17" i="3"/>
  <c r="R200" i="3"/>
  <c r="BR200" i="3" s="1"/>
  <c r="AK200" i="3"/>
  <c r="R51" i="3"/>
  <c r="BR51" i="3" s="1"/>
  <c r="AK51" i="3"/>
  <c r="R43" i="3"/>
  <c r="BR43" i="3" s="1"/>
  <c r="AK43" i="3"/>
  <c r="R227" i="3"/>
  <c r="BR227" i="3" s="1"/>
  <c r="AK227" i="3"/>
  <c r="R26" i="3"/>
  <c r="BR26" i="3" s="1"/>
  <c r="AK26" i="3"/>
  <c r="R161" i="3"/>
  <c r="BR161" i="3" s="1"/>
  <c r="AK161" i="3"/>
  <c r="R143" i="3"/>
  <c r="BR143" i="3" s="1"/>
  <c r="AK143" i="3"/>
  <c r="R42" i="3"/>
  <c r="BR42" i="3" s="1"/>
  <c r="AK42" i="3"/>
  <c r="R127" i="3"/>
  <c r="BR127" i="3" s="1"/>
  <c r="AK127" i="3"/>
  <c r="R193" i="3"/>
  <c r="BR193" i="3" s="1"/>
  <c r="AK193" i="3"/>
  <c r="R72" i="3"/>
  <c r="BR72" i="3" s="1"/>
  <c r="AK72" i="3"/>
  <c r="R154" i="3"/>
  <c r="BR154" i="3" s="1"/>
  <c r="AK154" i="3"/>
  <c r="R117" i="3"/>
  <c r="BR117" i="3" s="1"/>
  <c r="AK117" i="3"/>
  <c r="R182" i="3"/>
  <c r="BR182" i="3" s="1"/>
  <c r="AK182" i="3"/>
  <c r="R31" i="3"/>
  <c r="BR31" i="3" s="1"/>
  <c r="AK31" i="3"/>
  <c r="R209" i="3"/>
  <c r="BR209" i="3" s="1"/>
  <c r="AK209" i="3"/>
  <c r="R140" i="3"/>
  <c r="BR140" i="3" s="1"/>
  <c r="AK140" i="3"/>
  <c r="R124" i="3"/>
  <c r="BR124" i="3" s="1"/>
  <c r="AK124" i="3"/>
  <c r="R158" i="3"/>
  <c r="BR158" i="3" s="1"/>
  <c r="AK158" i="3"/>
  <c r="R213" i="3"/>
  <c r="BR213" i="3" s="1"/>
  <c r="AK213" i="3"/>
  <c r="R172" i="3"/>
  <c r="BR172" i="3" s="1"/>
  <c r="AK172" i="3"/>
  <c r="R204" i="3"/>
  <c r="BR204" i="3" s="1"/>
  <c r="AK204" i="3"/>
  <c r="R50" i="3"/>
  <c r="BR50" i="3" s="1"/>
  <c r="AK50" i="3"/>
  <c r="R231" i="3"/>
  <c r="BR231" i="3" s="1"/>
  <c r="AK231" i="3"/>
  <c r="R151" i="3"/>
  <c r="BR151" i="3" s="1"/>
  <c r="AK151" i="3"/>
  <c r="R101" i="3"/>
  <c r="BR101" i="3" s="1"/>
  <c r="AK101" i="3"/>
  <c r="R122" i="3"/>
  <c r="BR122" i="3" s="1"/>
  <c r="AK122" i="3"/>
  <c r="R219" i="3"/>
  <c r="BR219" i="3" s="1"/>
  <c r="AK219" i="3"/>
  <c r="R156" i="3"/>
  <c r="BR156" i="3" s="1"/>
  <c r="AK156" i="3"/>
  <c r="R77" i="3"/>
  <c r="BR77" i="3" s="1"/>
  <c r="AK77" i="3"/>
  <c r="R134" i="3"/>
  <c r="BR134" i="3" s="1"/>
  <c r="AK134" i="3"/>
  <c r="R97" i="3"/>
  <c r="BR97" i="3" s="1"/>
  <c r="AK97" i="3"/>
  <c r="R100" i="3"/>
  <c r="BR100" i="3" s="1"/>
  <c r="AK100" i="3"/>
  <c r="R35" i="3"/>
  <c r="BR35" i="3" s="1"/>
  <c r="AK35" i="3"/>
  <c r="R32" i="3"/>
  <c r="BR32" i="3" s="1"/>
  <c r="AK32" i="3"/>
  <c r="R141" i="3"/>
  <c r="BR141" i="3" s="1"/>
  <c r="AK141" i="3"/>
  <c r="R139" i="3"/>
  <c r="BR139" i="3" s="1"/>
  <c r="AK139" i="3"/>
  <c r="R149" i="3"/>
  <c r="BR149" i="3" s="1"/>
  <c r="AK149" i="3"/>
  <c r="R137" i="3"/>
  <c r="BR137" i="3" s="1"/>
  <c r="AK137" i="3"/>
  <c r="R67" i="3"/>
  <c r="BR67" i="3" s="1"/>
  <c r="AK67" i="3"/>
  <c r="R206" i="3"/>
  <c r="BR206" i="3" s="1"/>
  <c r="AK206" i="3"/>
  <c r="R116" i="3"/>
  <c r="BR116" i="3" s="1"/>
  <c r="AK116" i="3"/>
  <c r="R22" i="3"/>
  <c r="BR22" i="3" s="1"/>
  <c r="AK22" i="3"/>
  <c r="R24" i="3"/>
  <c r="BR24" i="3" s="1"/>
  <c r="AK24" i="3"/>
  <c r="R221" i="3"/>
  <c r="BR221" i="3" s="1"/>
  <c r="AK221" i="3"/>
  <c r="R63" i="3"/>
  <c r="BR63" i="3" s="1"/>
  <c r="AK63" i="3"/>
  <c r="R34" i="3"/>
  <c r="BR34" i="3" s="1"/>
  <c r="AK34" i="3"/>
  <c r="R82" i="3"/>
  <c r="BR82" i="3" s="1"/>
  <c r="AK82" i="3"/>
  <c r="R216" i="3"/>
  <c r="BR216" i="3" s="1"/>
  <c r="AK216" i="3"/>
  <c r="R191" i="3"/>
  <c r="BR191" i="3" s="1"/>
  <c r="AK191" i="3"/>
  <c r="R90" i="3"/>
  <c r="BR90" i="3" s="1"/>
  <c r="AK90" i="3"/>
  <c r="R207" i="3"/>
  <c r="BR207" i="3" s="1"/>
  <c r="AK207" i="3"/>
  <c r="R79" i="3"/>
  <c r="BR79" i="3" s="1"/>
  <c r="AK79" i="3"/>
  <c r="R169" i="3"/>
  <c r="BR169" i="3" s="1"/>
  <c r="AK169" i="3"/>
  <c r="R118" i="3"/>
  <c r="BR118" i="3" s="1"/>
  <c r="AK118" i="3"/>
  <c r="R58" i="3"/>
  <c r="BR58" i="3" s="1"/>
  <c r="AK58" i="3"/>
  <c r="R153" i="3"/>
  <c r="BR153" i="3" s="1"/>
  <c r="AK153" i="3"/>
  <c r="R57" i="3"/>
  <c r="BR57" i="3" s="1"/>
  <c r="AK57" i="3"/>
  <c r="R39" i="3"/>
  <c r="BR39" i="3" s="1"/>
  <c r="AK39" i="3"/>
  <c r="R18" i="3"/>
  <c r="BR18" i="3" s="1"/>
  <c r="AK18" i="3"/>
  <c r="R174" i="3"/>
  <c r="BR174" i="3" s="1"/>
  <c r="AK174" i="3"/>
  <c r="R215" i="3"/>
  <c r="BR215" i="3" s="1"/>
  <c r="AK215" i="3"/>
  <c r="R46" i="3"/>
  <c r="BR46" i="3" s="1"/>
  <c r="AK46" i="3"/>
  <c r="R111" i="3"/>
  <c r="BR111" i="3" s="1"/>
  <c r="AK111" i="3"/>
  <c r="R224" i="3"/>
  <c r="BR224" i="3" s="1"/>
  <c r="AK224" i="3"/>
  <c r="R136" i="3"/>
  <c r="BR136" i="3" s="1"/>
  <c r="AK136" i="3"/>
  <c r="R133" i="3"/>
  <c r="BR133" i="3" s="1"/>
  <c r="AK133" i="3"/>
  <c r="R145" i="3"/>
  <c r="BR145" i="3" s="1"/>
  <c r="AK145" i="3"/>
  <c r="R197" i="3"/>
  <c r="BR197" i="3" s="1"/>
  <c r="AK197" i="3"/>
  <c r="R83" i="3"/>
  <c r="BR83" i="3" s="1"/>
  <c r="AK83" i="3"/>
  <c r="R37" i="3"/>
  <c r="BR37" i="3" s="1"/>
  <c r="AK37" i="3"/>
  <c r="R109" i="3"/>
  <c r="BR109" i="3" s="1"/>
  <c r="AK109" i="3"/>
  <c r="R45" i="3"/>
  <c r="BR45" i="3" s="1"/>
  <c r="AK45" i="3"/>
  <c r="R160" i="3"/>
  <c r="BR160" i="3" s="1"/>
  <c r="AK160" i="3"/>
  <c r="R214" i="3"/>
  <c r="BR214" i="3" s="1"/>
  <c r="AK214" i="3"/>
  <c r="R53" i="3"/>
  <c r="BR53" i="3" s="1"/>
  <c r="AK53" i="3"/>
  <c r="R108" i="3"/>
  <c r="BR108" i="3" s="1"/>
  <c r="AK108" i="3"/>
  <c r="R144" i="3"/>
  <c r="BR144" i="3" s="1"/>
  <c r="AK144" i="3"/>
  <c r="R208" i="3"/>
  <c r="BR208" i="3" s="1"/>
  <c r="AK208" i="3"/>
  <c r="R115" i="3"/>
  <c r="BR115" i="3" s="1"/>
  <c r="AK115" i="3"/>
  <c r="R129" i="3"/>
  <c r="BR129" i="3" s="1"/>
  <c r="AK129" i="3"/>
  <c r="R56" i="3"/>
  <c r="BR56" i="3" s="1"/>
  <c r="AK56" i="3"/>
  <c r="R211" i="3"/>
  <c r="BR211" i="3" s="1"/>
  <c r="AK211" i="3"/>
  <c r="R106" i="3"/>
  <c r="BR106" i="3" s="1"/>
  <c r="AK106" i="3"/>
  <c r="R93" i="3"/>
  <c r="BR93" i="3" s="1"/>
  <c r="AK93" i="3"/>
  <c r="R128" i="3"/>
  <c r="BR128" i="3" s="1"/>
  <c r="AK128" i="3"/>
  <c r="R70" i="3"/>
  <c r="BR70" i="3" s="1"/>
  <c r="AK70" i="3"/>
  <c r="R103" i="3"/>
  <c r="BR103" i="3" s="1"/>
  <c r="AK103" i="3"/>
  <c r="R203" i="3"/>
  <c r="BR203" i="3" s="1"/>
  <c r="AK203" i="3"/>
  <c r="R94" i="3"/>
  <c r="BR94" i="3" s="1"/>
  <c r="AK94" i="3"/>
  <c r="R167" i="3"/>
  <c r="BR167" i="3" s="1"/>
  <c r="AK167" i="3"/>
  <c r="R212" i="3"/>
  <c r="BR212" i="3" s="1"/>
  <c r="AK212" i="3"/>
  <c r="R71" i="3"/>
  <c r="BR71" i="3" s="1"/>
  <c r="AK71" i="3"/>
  <c r="R155" i="3"/>
  <c r="BR155" i="3" s="1"/>
  <c r="AK155" i="3"/>
  <c r="R78" i="3"/>
  <c r="BR78" i="3" s="1"/>
  <c r="AK78" i="3"/>
  <c r="R192" i="3"/>
  <c r="BR192" i="3" s="1"/>
  <c r="AK192" i="3"/>
  <c r="R130" i="3"/>
  <c r="BR130" i="3" s="1"/>
  <c r="AK130" i="3"/>
  <c r="R159" i="3"/>
  <c r="BR159" i="3" s="1"/>
  <c r="AK159" i="3"/>
  <c r="R175" i="3"/>
  <c r="BR175" i="3" s="1"/>
  <c r="AK175" i="3"/>
  <c r="R186" i="3"/>
  <c r="BR186" i="3" s="1"/>
  <c r="AK186" i="3"/>
  <c r="R185" i="3"/>
  <c r="BR185" i="3" s="1"/>
  <c r="AK185" i="3"/>
  <c r="R126" i="3"/>
  <c r="BR126" i="3" s="1"/>
  <c r="AK126" i="3"/>
  <c r="R81" i="3"/>
  <c r="BR81" i="3" s="1"/>
  <c r="AK81" i="3"/>
  <c r="R190" i="3"/>
  <c r="BR190" i="3" s="1"/>
  <c r="AK190" i="3"/>
  <c r="R87" i="3"/>
  <c r="BR87" i="3" s="1"/>
  <c r="AK87" i="3"/>
  <c r="R113" i="3"/>
  <c r="BR113" i="3" s="1"/>
  <c r="AK113" i="3"/>
  <c r="R89" i="3"/>
  <c r="BR89" i="3" s="1"/>
  <c r="AK89" i="3"/>
  <c r="R135" i="3"/>
  <c r="BR135" i="3" s="1"/>
  <c r="AK135" i="3"/>
  <c r="R76" i="3"/>
  <c r="BR76" i="3" s="1"/>
  <c r="AK76" i="3"/>
  <c r="R131" i="3"/>
  <c r="BR131" i="3" s="1"/>
  <c r="AK131" i="3"/>
  <c r="R98" i="3"/>
  <c r="BR98" i="3" s="1"/>
  <c r="AK98" i="3"/>
  <c r="R41" i="3"/>
  <c r="BR41" i="3" s="1"/>
  <c r="AK41" i="3"/>
  <c r="R228" i="3"/>
  <c r="BR228" i="3" s="1"/>
  <c r="AK228" i="3"/>
  <c r="R163" i="3"/>
  <c r="BR163" i="3" s="1"/>
  <c r="AK163" i="3"/>
  <c r="R92" i="3"/>
  <c r="BR92" i="3" s="1"/>
  <c r="AK92" i="3"/>
  <c r="R114" i="3"/>
  <c r="BR114" i="3" s="1"/>
  <c r="AK114" i="3"/>
  <c r="R170" i="3"/>
  <c r="BR170" i="3" s="1"/>
  <c r="AK170" i="3"/>
  <c r="R146" i="3"/>
  <c r="BR146" i="3" s="1"/>
  <c r="AK146" i="3"/>
  <c r="R177" i="3"/>
  <c r="BR177" i="3" s="1"/>
  <c r="AK177" i="3"/>
  <c r="R205" i="3"/>
  <c r="BR205" i="3" s="1"/>
  <c r="AK205" i="3"/>
  <c r="R121" i="3"/>
  <c r="BR121" i="3" s="1"/>
  <c r="AK121" i="3"/>
  <c r="R75" i="3"/>
  <c r="BR75" i="3" s="1"/>
  <c r="AK75" i="3"/>
  <c r="R168" i="3"/>
  <c r="BR168" i="3" s="1"/>
  <c r="AK168" i="3"/>
  <c r="R96" i="3"/>
  <c r="BR96" i="3" s="1"/>
  <c r="AK96" i="3"/>
  <c r="R55" i="3"/>
  <c r="BR55" i="3" s="1"/>
  <c r="AK55" i="3"/>
  <c r="R74" i="3"/>
  <c r="BR74" i="3" s="1"/>
  <c r="AK74" i="3"/>
  <c r="R54" i="3"/>
  <c r="BR54" i="3" s="1"/>
  <c r="AK54" i="3"/>
  <c r="R223" i="3"/>
  <c r="BR223" i="3" s="1"/>
  <c r="AK223" i="3"/>
  <c r="R179" i="3"/>
  <c r="BR179" i="3" s="1"/>
  <c r="AK179" i="3"/>
  <c r="R33" i="3"/>
  <c r="BR33" i="3" s="1"/>
  <c r="AK33" i="3"/>
  <c r="R107" i="3"/>
  <c r="BR107" i="3" s="1"/>
  <c r="AK107" i="3"/>
  <c r="R218" i="3"/>
  <c r="BR218" i="3" s="1"/>
  <c r="AK218" i="3"/>
  <c r="R184" i="3"/>
  <c r="BR184" i="3" s="1"/>
  <c r="AK184" i="3"/>
  <c r="R112" i="3"/>
  <c r="BR112" i="3" s="1"/>
  <c r="AK112" i="3"/>
  <c r="R73" i="3"/>
  <c r="BR73" i="3" s="1"/>
  <c r="AK73" i="3"/>
  <c r="R64" i="3"/>
  <c r="BR64" i="3" s="1"/>
  <c r="AK64" i="3"/>
  <c r="R28" i="3"/>
  <c r="BR28" i="3" s="1"/>
  <c r="AK28" i="3"/>
  <c r="R217" i="3"/>
  <c r="BR217" i="3" s="1"/>
  <c r="AK217" i="3"/>
  <c r="R110" i="3"/>
  <c r="BR110" i="3" s="1"/>
  <c r="AK110" i="3"/>
  <c r="R30" i="3"/>
  <c r="BR30" i="3" s="1"/>
  <c r="AK30" i="3"/>
  <c r="R220" i="3"/>
  <c r="BR220" i="3" s="1"/>
  <c r="AK220" i="3"/>
  <c r="R99" i="3"/>
  <c r="BR99" i="3" s="1"/>
  <c r="AK99" i="3"/>
  <c r="R166" i="3"/>
  <c r="BR166" i="3" s="1"/>
  <c r="AK166" i="3"/>
  <c r="R176" i="3"/>
  <c r="BR176" i="3" s="1"/>
  <c r="AK176" i="3"/>
  <c r="R222" i="3"/>
  <c r="BR222" i="3" s="1"/>
  <c r="AK222" i="3"/>
  <c r="R188" i="3"/>
  <c r="BR188" i="3" s="1"/>
  <c r="AK188" i="3"/>
  <c r="R152" i="3"/>
  <c r="BR152" i="3" s="1"/>
  <c r="AK152" i="3"/>
  <c r="R105" i="3"/>
  <c r="BR105" i="3" s="1"/>
  <c r="AK105" i="3"/>
  <c r="R187" i="3"/>
  <c r="BR187" i="3" s="1"/>
  <c r="AK187" i="3"/>
  <c r="R148" i="3"/>
  <c r="BR148" i="3" s="1"/>
  <c r="AK148" i="3"/>
  <c r="R180" i="3"/>
  <c r="BR180" i="3" s="1"/>
  <c r="AK180" i="3"/>
  <c r="R157" i="3"/>
  <c r="BR157" i="3" s="1"/>
  <c r="AK157" i="3"/>
  <c r="R120" i="3"/>
  <c r="BR120" i="3" s="1"/>
  <c r="AK120" i="3"/>
  <c r="R195" i="3"/>
  <c r="BR195" i="3" s="1"/>
  <c r="AK195" i="3"/>
  <c r="R189" i="3"/>
  <c r="BR189" i="3" s="1"/>
  <c r="AK189" i="3"/>
  <c r="R142" i="3"/>
  <c r="BR142" i="3" s="1"/>
  <c r="AK142" i="3"/>
  <c r="R164" i="3"/>
  <c r="BR164" i="3" s="1"/>
  <c r="AK164" i="3"/>
  <c r="R202" i="3"/>
  <c r="BR202" i="3" s="1"/>
  <c r="AK202" i="3"/>
  <c r="R19" i="3"/>
  <c r="BR19" i="3" s="1"/>
  <c r="AK19" i="3"/>
  <c r="R132" i="3"/>
  <c r="BR132" i="3" s="1"/>
  <c r="AK132" i="3"/>
  <c r="R95" i="3"/>
  <c r="BR95" i="3" s="1"/>
  <c r="AK95" i="3"/>
  <c r="R47" i="3"/>
  <c r="BR47" i="3" s="1"/>
  <c r="AK47" i="3"/>
  <c r="R201" i="3"/>
  <c r="BR201" i="3" s="1"/>
  <c r="AK201" i="3"/>
  <c r="R21" i="3"/>
  <c r="BR21" i="3" s="1"/>
  <c r="AK21" i="3"/>
  <c r="R68" i="3"/>
  <c r="BR68" i="3" s="1"/>
  <c r="AK68" i="3"/>
  <c r="R181" i="3"/>
  <c r="BR181" i="3" s="1"/>
  <c r="AK181" i="3"/>
  <c r="R65" i="3"/>
  <c r="BR65" i="3" s="1"/>
  <c r="AK65" i="3"/>
  <c r="R20" i="3"/>
  <c r="BR20" i="3" s="1"/>
  <c r="AK20" i="3"/>
  <c r="R173" i="3"/>
  <c r="BR173" i="3" s="1"/>
  <c r="AK173" i="3"/>
  <c r="R40" i="3"/>
  <c r="BR40" i="3" s="1"/>
  <c r="AK40" i="3"/>
  <c r="R178" i="3"/>
  <c r="BR178" i="3" s="1"/>
  <c r="AK178" i="3"/>
  <c r="R198" i="3"/>
  <c r="BR198" i="3" s="1"/>
  <c r="AK198" i="3"/>
  <c r="R48" i="3"/>
  <c r="BR48" i="3" s="1"/>
  <c r="AK48" i="3"/>
  <c r="R27" i="3"/>
  <c r="BR27" i="3" s="1"/>
  <c r="AK27" i="3"/>
  <c r="R104" i="3"/>
  <c r="BR104" i="3" s="1"/>
  <c r="AK104" i="3"/>
  <c r="R91" i="3"/>
  <c r="BR91" i="3" s="1"/>
  <c r="AK91" i="3"/>
  <c r="R61" i="3"/>
  <c r="BR61" i="3" s="1"/>
  <c r="AK61" i="3"/>
  <c r="R44" i="3"/>
  <c r="BR44" i="3" s="1"/>
  <c r="AK44" i="3"/>
  <c r="R88" i="3"/>
  <c r="BR88" i="3" s="1"/>
  <c r="AK88" i="3"/>
  <c r="R210" i="3"/>
  <c r="BR210" i="3" s="1"/>
  <c r="AK210" i="3"/>
  <c r="R29" i="3"/>
  <c r="BR29" i="3" s="1"/>
  <c r="AK29" i="3"/>
  <c r="R25" i="3"/>
  <c r="BR25" i="3" s="1"/>
  <c r="AK25" i="3"/>
  <c r="R59" i="3"/>
  <c r="BR59" i="3" s="1"/>
  <c r="AK59" i="3"/>
  <c r="R226" i="3"/>
  <c r="BR226" i="3" s="1"/>
  <c r="AK226" i="3"/>
  <c r="R23" i="3"/>
  <c r="BR23" i="3" s="1"/>
  <c r="AK23" i="3"/>
  <c r="R230" i="3"/>
  <c r="BR230" i="3" s="1"/>
  <c r="AK230" i="3"/>
  <c r="R162" i="3"/>
  <c r="BR162" i="3" s="1"/>
  <c r="AK162" i="3"/>
  <c r="R38" i="3"/>
  <c r="BR38" i="3" s="1"/>
  <c r="AK38" i="3"/>
  <c r="R199" i="3"/>
  <c r="BR199" i="3" s="1"/>
  <c r="AK199" i="3"/>
  <c r="R125" i="3"/>
  <c r="BR125" i="3" s="1"/>
  <c r="AK125" i="3"/>
  <c r="R229" i="3"/>
  <c r="BR229" i="3" s="1"/>
  <c r="AK229" i="3"/>
  <c r="R49" i="3"/>
  <c r="BR49" i="3" s="1"/>
  <c r="AK49" i="3"/>
  <c r="R194" i="3"/>
  <c r="BR194" i="3" s="1"/>
  <c r="AK194" i="3"/>
  <c r="R69" i="3"/>
  <c r="BR69" i="3" s="1"/>
  <c r="AK69" i="3"/>
  <c r="R84" i="3"/>
  <c r="BR84" i="3" s="1"/>
  <c r="AK84" i="3"/>
  <c r="R171" i="3"/>
  <c r="BR171" i="3" s="1"/>
  <c r="AK171" i="3"/>
  <c r="R60" i="3"/>
  <c r="BR60" i="3" s="1"/>
  <c r="AK60" i="3"/>
  <c r="R85" i="3"/>
  <c r="BR85" i="3" s="1"/>
  <c r="AK85" i="3"/>
  <c r="R80" i="3"/>
  <c r="BR80" i="3" s="1"/>
  <c r="AK80" i="3"/>
  <c r="R138" i="3"/>
  <c r="BR138" i="3" s="1"/>
  <c r="AK138" i="3"/>
  <c r="R86" i="3"/>
  <c r="BR86" i="3" s="1"/>
  <c r="AK86" i="3"/>
  <c r="R119" i="3"/>
  <c r="BR119" i="3" s="1"/>
  <c r="AK119" i="3"/>
  <c r="R36" i="3"/>
  <c r="BR36" i="3" s="1"/>
  <c r="AK36" i="3"/>
  <c r="R102" i="3"/>
  <c r="BR102" i="3" s="1"/>
  <c r="AK102" i="3"/>
  <c r="R225" i="3"/>
  <c r="BR225" i="3" s="1"/>
  <c r="AK225" i="3"/>
  <c r="R196" i="3"/>
  <c r="BR196" i="3" s="1"/>
  <c r="AK196" i="3"/>
  <c r="R123" i="3"/>
  <c r="BR123" i="3" s="1"/>
  <c r="AK123" i="3"/>
  <c r="R62" i="3"/>
  <c r="BR62" i="3" s="1"/>
  <c r="AK62" i="3"/>
  <c r="R183" i="3"/>
  <c r="BR183" i="3" s="1"/>
  <c r="AK183" i="3"/>
  <c r="R66" i="3"/>
  <c r="BR66" i="3" s="1"/>
  <c r="AK66" i="3"/>
  <c r="R52" i="3"/>
  <c r="BR52" i="3" s="1"/>
  <c r="AK52" i="3"/>
  <c r="R150" i="3"/>
  <c r="BR150" i="3" s="1"/>
  <c r="AK150" i="3"/>
  <c r="R232" i="3"/>
  <c r="BR232" i="3" s="1"/>
  <c r="AK232" i="3"/>
  <c r="R147" i="3"/>
  <c r="BR147" i="3" s="1"/>
  <c r="AK147" i="3"/>
  <c r="R165" i="3"/>
  <c r="BR165" i="3" s="1"/>
  <c r="AK165" i="3"/>
  <c r="P24" i="1"/>
  <c r="AK24" i="1" s="1"/>
  <c r="AC24" i="1"/>
  <c r="P173" i="1"/>
  <c r="AK173" i="1" s="1"/>
  <c r="AC173" i="1"/>
  <c r="P185" i="1"/>
  <c r="AK185" i="1" s="1"/>
  <c r="AC185" i="1"/>
  <c r="P29" i="1"/>
  <c r="AC29" i="1"/>
  <c r="P138" i="1"/>
  <c r="AK138" i="1" s="1"/>
  <c r="AC138" i="1"/>
  <c r="P62" i="1"/>
  <c r="AK62" i="1" s="1"/>
  <c r="AC62" i="1"/>
  <c r="P110" i="1"/>
  <c r="AK110" i="1" s="1"/>
  <c r="AC110" i="1"/>
  <c r="P84" i="1"/>
  <c r="AC84" i="1"/>
  <c r="P30" i="1"/>
  <c r="AK30" i="1" s="1"/>
  <c r="AC30" i="1"/>
  <c r="P100" i="1"/>
  <c r="AK100" i="1" s="1"/>
  <c r="AC100" i="1"/>
  <c r="P112" i="1"/>
  <c r="AK112" i="1" s="1"/>
  <c r="AC112" i="1"/>
  <c r="P162" i="1"/>
  <c r="AC162" i="1"/>
  <c r="P93" i="1"/>
  <c r="AK93" i="1" s="1"/>
  <c r="AC93" i="1"/>
  <c r="P199" i="1"/>
  <c r="AK199" i="1" s="1"/>
  <c r="AC199" i="1"/>
  <c r="P131" i="1"/>
  <c r="AK131" i="1" s="1"/>
  <c r="AC131" i="1"/>
  <c r="P121" i="1"/>
  <c r="AC121" i="1"/>
  <c r="P229" i="1"/>
  <c r="AK229" i="1" s="1"/>
  <c r="AC229" i="1"/>
  <c r="P230" i="1"/>
  <c r="AK230" i="1" s="1"/>
  <c r="AC230" i="1"/>
  <c r="P37" i="1"/>
  <c r="AK37" i="1" s="1"/>
  <c r="AC37" i="1"/>
  <c r="P95" i="1"/>
  <c r="AC95" i="1"/>
  <c r="P142" i="1"/>
  <c r="AK142" i="1" s="1"/>
  <c r="AC142" i="1"/>
  <c r="P224" i="1"/>
  <c r="AK224" i="1" s="1"/>
  <c r="AC224" i="1"/>
  <c r="P155" i="1"/>
  <c r="AK155" i="1" s="1"/>
  <c r="AC155" i="1"/>
  <c r="P220" i="1"/>
  <c r="AC220" i="1"/>
  <c r="P219" i="1"/>
  <c r="AK219" i="1" s="1"/>
  <c r="AC219" i="1"/>
  <c r="P51" i="1"/>
  <c r="AK51" i="1" s="1"/>
  <c r="AC51" i="1"/>
  <c r="P128" i="1"/>
  <c r="AK128" i="1" s="1"/>
  <c r="AC128" i="1"/>
  <c r="P70" i="1"/>
  <c r="AC70" i="1"/>
  <c r="P151" i="1"/>
  <c r="AK151" i="1" s="1"/>
  <c r="AC151" i="1"/>
  <c r="P200" i="1"/>
  <c r="AK200" i="1" s="1"/>
  <c r="AC200" i="1"/>
  <c r="P141" i="1"/>
  <c r="AK141" i="1" s="1"/>
  <c r="AC141" i="1"/>
  <c r="P44" i="1"/>
  <c r="AC44" i="1"/>
  <c r="P43" i="1"/>
  <c r="AK43" i="1" s="1"/>
  <c r="AC43" i="1"/>
  <c r="P35" i="1"/>
  <c r="AK35" i="1" s="1"/>
  <c r="AC35" i="1"/>
  <c r="P48" i="1"/>
  <c r="AK48" i="1" s="1"/>
  <c r="AC48" i="1"/>
  <c r="P145" i="1"/>
  <c r="AC145" i="1"/>
  <c r="P190" i="1"/>
  <c r="AK190" i="1" s="1"/>
  <c r="AC190" i="1"/>
  <c r="P174" i="1"/>
  <c r="AK174" i="1" s="1"/>
  <c r="AC174" i="1"/>
  <c r="P187" i="1"/>
  <c r="AK187" i="1" s="1"/>
  <c r="AC187" i="1"/>
  <c r="P102" i="1"/>
  <c r="AC102" i="1"/>
  <c r="P178" i="1"/>
  <c r="AK178" i="1" s="1"/>
  <c r="AC178" i="1"/>
  <c r="P67" i="1"/>
  <c r="AK67" i="1" s="1"/>
  <c r="AC67" i="1"/>
  <c r="P107" i="1"/>
  <c r="AK107" i="1" s="1"/>
  <c r="AC107" i="1"/>
  <c r="P140" i="1"/>
  <c r="AC140" i="1"/>
  <c r="P210" i="1"/>
  <c r="AK210" i="1" s="1"/>
  <c r="AC210" i="1"/>
  <c r="P227" i="1"/>
  <c r="AK227" i="1" s="1"/>
  <c r="AC227" i="1"/>
  <c r="P201" i="1"/>
  <c r="AK201" i="1" s="1"/>
  <c r="AC201" i="1"/>
  <c r="P180" i="1"/>
  <c r="AC180" i="1"/>
  <c r="P104" i="1"/>
  <c r="AK104" i="1" s="1"/>
  <c r="AC104" i="1"/>
  <c r="P54" i="1"/>
  <c r="AK54" i="1" s="1"/>
  <c r="AC54" i="1"/>
  <c r="P96" i="1"/>
  <c r="AK96" i="1" s="1"/>
  <c r="AC96" i="1"/>
  <c r="P73" i="1"/>
  <c r="AC73" i="1"/>
  <c r="P169" i="1"/>
  <c r="AK169" i="1" s="1"/>
  <c r="AC169" i="1"/>
  <c r="P101" i="1"/>
  <c r="AK101" i="1" s="1"/>
  <c r="AC101" i="1"/>
  <c r="P25" i="1"/>
  <c r="AK25" i="1" s="1"/>
  <c r="AC25" i="1"/>
  <c r="P83" i="1"/>
  <c r="AC83" i="1"/>
  <c r="P195" i="1"/>
  <c r="AK195" i="1" s="1"/>
  <c r="AC195" i="1"/>
  <c r="P167" i="1"/>
  <c r="AK167" i="1" s="1"/>
  <c r="AC167" i="1"/>
  <c r="P17" i="1"/>
  <c r="AK17" i="1" s="1"/>
  <c r="AC17" i="1"/>
  <c r="P211" i="1"/>
  <c r="AC211" i="1"/>
  <c r="P91" i="1"/>
  <c r="AK91" i="1" s="1"/>
  <c r="AC91" i="1"/>
  <c r="P163" i="1"/>
  <c r="AK163" i="1" s="1"/>
  <c r="AC163" i="1"/>
  <c r="P60" i="1"/>
  <c r="AK60" i="1" s="1"/>
  <c r="AC60" i="1"/>
  <c r="P31" i="1"/>
  <c r="AC31" i="1"/>
  <c r="P79" i="1"/>
  <c r="AK79" i="1" s="1"/>
  <c r="AC79" i="1"/>
  <c r="P215" i="1"/>
  <c r="AK215" i="1" s="1"/>
  <c r="AC215" i="1"/>
  <c r="P69" i="1"/>
  <c r="AK69" i="1" s="1"/>
  <c r="AC69" i="1"/>
  <c r="P120" i="1"/>
  <c r="AC120" i="1"/>
  <c r="P153" i="1"/>
  <c r="AK153" i="1" s="1"/>
  <c r="AC153" i="1"/>
  <c r="P183" i="1"/>
  <c r="AK183" i="1" s="1"/>
  <c r="AC183" i="1"/>
  <c r="P34" i="1"/>
  <c r="AK34" i="1" s="1"/>
  <c r="AC34" i="1"/>
  <c r="P98" i="1"/>
  <c r="AC98" i="1"/>
  <c r="P130" i="1"/>
  <c r="AK130" i="1" s="1"/>
  <c r="AC130" i="1"/>
  <c r="P114" i="1"/>
  <c r="AK114" i="1" s="1"/>
  <c r="AC114" i="1"/>
  <c r="P226" i="1"/>
  <c r="AK226" i="1" s="1"/>
  <c r="AC226" i="1"/>
  <c r="P208" i="1"/>
  <c r="AC208" i="1"/>
  <c r="P116" i="1"/>
  <c r="AK116" i="1" s="1"/>
  <c r="AC116" i="1"/>
  <c r="P74" i="1"/>
  <c r="AC74" i="1"/>
  <c r="P52" i="1"/>
  <c r="AK52" i="1" s="1"/>
  <c r="AC52" i="1"/>
  <c r="P212" i="1"/>
  <c r="AC212" i="1"/>
  <c r="P209" i="1"/>
  <c r="AK209" i="1" s="1"/>
  <c r="AC209" i="1"/>
  <c r="P38" i="1"/>
  <c r="AC38" i="1"/>
  <c r="P197" i="1"/>
  <c r="AK197" i="1" s="1"/>
  <c r="AC197" i="1"/>
  <c r="P203" i="1"/>
  <c r="AC203" i="1"/>
  <c r="P55" i="1"/>
  <c r="AK55" i="1" s="1"/>
  <c r="AC55" i="1"/>
  <c r="P19" i="1"/>
  <c r="AK19" i="1" s="1"/>
  <c r="AC19" i="1"/>
  <c r="P27" i="1"/>
  <c r="AK27" i="1" s="1"/>
  <c r="AC27" i="1"/>
  <c r="P63" i="1"/>
  <c r="AC63" i="1"/>
  <c r="P119" i="1"/>
  <c r="AK119" i="1" s="1"/>
  <c r="AC119" i="1"/>
  <c r="P168" i="1"/>
  <c r="AC168" i="1"/>
  <c r="P206" i="1"/>
  <c r="AK206" i="1" s="1"/>
  <c r="AC206" i="1"/>
  <c r="P188" i="1"/>
  <c r="AC188" i="1"/>
  <c r="P136" i="1"/>
  <c r="AK136" i="1" s="1"/>
  <c r="AC136" i="1"/>
  <c r="P58" i="1"/>
  <c r="AK58" i="1" s="1"/>
  <c r="AC58" i="1"/>
  <c r="P21" i="1"/>
  <c r="AK21" i="1" s="1"/>
  <c r="AC21" i="1"/>
  <c r="P225" i="1"/>
  <c r="AC225" i="1"/>
  <c r="P115" i="1"/>
  <c r="AK115" i="1" s="1"/>
  <c r="AC115" i="1"/>
  <c r="P117" i="1"/>
  <c r="AK117" i="1" s="1"/>
  <c r="AC117" i="1"/>
  <c r="P207" i="1"/>
  <c r="AK207" i="1" s="1"/>
  <c r="AC207" i="1"/>
  <c r="P23" i="1"/>
  <c r="AC23" i="1"/>
  <c r="P45" i="1"/>
  <c r="AK45" i="1" s="1"/>
  <c r="AC45" i="1"/>
  <c r="P81" i="1"/>
  <c r="AC81" i="1"/>
  <c r="P182" i="1"/>
  <c r="AK182" i="1" s="1"/>
  <c r="AC182" i="1"/>
  <c r="P99" i="1"/>
  <c r="AC99" i="1"/>
  <c r="P147" i="1"/>
  <c r="AK147" i="1" s="1"/>
  <c r="AC147" i="1"/>
  <c r="P22" i="1"/>
  <c r="AK22" i="1" s="1"/>
  <c r="AC22" i="1"/>
  <c r="P184" i="1"/>
  <c r="AK184" i="1" s="1"/>
  <c r="AC184" i="1"/>
  <c r="P127" i="1"/>
  <c r="AC127" i="1"/>
  <c r="P40" i="1"/>
  <c r="AK40" i="1" s="1"/>
  <c r="AC40" i="1"/>
  <c r="P124" i="1"/>
  <c r="AK124" i="1" s="1"/>
  <c r="AC124" i="1"/>
  <c r="P36" i="1"/>
  <c r="AK36" i="1" s="1"/>
  <c r="AC36" i="1"/>
  <c r="P39" i="1"/>
  <c r="AC39" i="1"/>
  <c r="P90" i="1"/>
  <c r="AK90" i="1" s="1"/>
  <c r="AC90" i="1"/>
  <c r="P139" i="1"/>
  <c r="AC139" i="1"/>
  <c r="P32" i="1"/>
  <c r="AK32" i="1" s="1"/>
  <c r="AC32" i="1"/>
  <c r="P76" i="1"/>
  <c r="AC76" i="1"/>
  <c r="P50" i="1"/>
  <c r="AC50" i="1"/>
  <c r="P154" i="1"/>
  <c r="AC154" i="1"/>
  <c r="P202" i="1"/>
  <c r="AK202" i="1" s="1"/>
  <c r="AC202" i="1"/>
  <c r="P175" i="1"/>
  <c r="AC175" i="1"/>
  <c r="P113" i="1"/>
  <c r="AK113" i="1" s="1"/>
  <c r="AC113" i="1"/>
  <c r="P87" i="1"/>
  <c r="AK87" i="1" s="1"/>
  <c r="AC87" i="1"/>
  <c r="P166" i="1"/>
  <c r="AC166" i="1"/>
  <c r="P148" i="1"/>
  <c r="AC148" i="1"/>
  <c r="P129" i="1"/>
  <c r="AK129" i="1" s="1"/>
  <c r="AC129" i="1"/>
  <c r="P233" i="1"/>
  <c r="AC233" i="1"/>
  <c r="P152" i="1"/>
  <c r="AK152" i="1" s="1"/>
  <c r="AC152" i="1"/>
  <c r="P109" i="1"/>
  <c r="AC109" i="1"/>
  <c r="P217" i="1"/>
  <c r="AC217" i="1"/>
  <c r="P28" i="1"/>
  <c r="AC28" i="1"/>
  <c r="P105" i="1"/>
  <c r="AC105" i="1"/>
  <c r="P64" i="1"/>
  <c r="AC64" i="1"/>
  <c r="P146" i="1"/>
  <c r="AC146" i="1"/>
  <c r="P150" i="1"/>
  <c r="AK150" i="1" s="1"/>
  <c r="AC150" i="1"/>
  <c r="P118" i="1"/>
  <c r="AK118" i="1" s="1"/>
  <c r="AC118" i="1"/>
  <c r="P125" i="1"/>
  <c r="AC125" i="1"/>
  <c r="P135" i="1"/>
  <c r="AC135" i="1"/>
  <c r="P214" i="1"/>
  <c r="AK214" i="1" s="1"/>
  <c r="AC214" i="1"/>
  <c r="P157" i="1"/>
  <c r="AK157" i="1" s="1"/>
  <c r="AC157" i="1"/>
  <c r="P143" i="1"/>
  <c r="AC143" i="1"/>
  <c r="P221" i="1"/>
  <c r="AK221" i="1" s="1"/>
  <c r="AC221" i="1"/>
  <c r="P189" i="1"/>
  <c r="AC189" i="1"/>
  <c r="P144" i="1"/>
  <c r="AK144" i="1" s="1"/>
  <c r="AC144" i="1"/>
  <c r="P192" i="1"/>
  <c r="AC192" i="1"/>
  <c r="P41" i="1"/>
  <c r="AC41" i="1"/>
  <c r="P80" i="1"/>
  <c r="AC80" i="1"/>
  <c r="P89" i="1"/>
  <c r="AK89" i="1" s="1"/>
  <c r="AC89" i="1"/>
  <c r="P97" i="1"/>
  <c r="AC97" i="1"/>
  <c r="P57" i="1"/>
  <c r="AK57" i="1" s="1"/>
  <c r="AC57" i="1"/>
  <c r="P179" i="1"/>
  <c r="AC179" i="1"/>
  <c r="P47" i="1"/>
  <c r="AK47" i="1" s="1"/>
  <c r="AC47" i="1"/>
  <c r="P133" i="1"/>
  <c r="AC133" i="1"/>
  <c r="P165" i="1"/>
  <c r="AK165" i="1" s="1"/>
  <c r="AC165" i="1"/>
  <c r="P78" i="1"/>
  <c r="AK78" i="1" s="1"/>
  <c r="AC78" i="1"/>
  <c r="P33" i="1"/>
  <c r="AK33" i="1" s="1"/>
  <c r="AC33" i="1"/>
  <c r="P108" i="1"/>
  <c r="AC108" i="1"/>
  <c r="P205" i="1"/>
  <c r="AK205" i="1" s="1"/>
  <c r="AC205" i="1"/>
  <c r="P85" i="1"/>
  <c r="AC85" i="1"/>
  <c r="P223" i="1"/>
  <c r="AK223" i="1" s="1"/>
  <c r="AC223" i="1"/>
  <c r="P71" i="1"/>
  <c r="AC71" i="1"/>
  <c r="P82" i="1"/>
  <c r="AK82" i="1" s="1"/>
  <c r="AC82" i="1"/>
  <c r="P137" i="1"/>
  <c r="AC137" i="1"/>
  <c r="P88" i="1"/>
  <c r="AC88" i="1"/>
  <c r="P213" i="1"/>
  <c r="AC213" i="1"/>
  <c r="P194" i="1"/>
  <c r="AK194" i="1" s="1"/>
  <c r="AC194" i="1"/>
  <c r="P77" i="1"/>
  <c r="AC77" i="1"/>
  <c r="P218" i="1"/>
  <c r="AK218" i="1" s="1"/>
  <c r="AC218" i="1"/>
  <c r="P181" i="1"/>
  <c r="AC181" i="1"/>
  <c r="P86" i="1"/>
  <c r="AK86" i="1" s="1"/>
  <c r="AC86" i="1"/>
  <c r="P164" i="1"/>
  <c r="AC164" i="1"/>
  <c r="P170" i="1"/>
  <c r="AK170" i="1" s="1"/>
  <c r="AC170" i="1"/>
  <c r="P49" i="1"/>
  <c r="AC49" i="1"/>
  <c r="P159" i="1"/>
  <c r="AC159" i="1"/>
  <c r="P94" i="1"/>
  <c r="AC94" i="1"/>
  <c r="P134" i="1"/>
  <c r="AK134" i="1" s="1"/>
  <c r="AC134" i="1"/>
  <c r="P18" i="1"/>
  <c r="AK18" i="1" s="1"/>
  <c r="AC18" i="1"/>
  <c r="P132" i="1"/>
  <c r="AC132" i="1"/>
  <c r="P53" i="1"/>
  <c r="AC53" i="1"/>
  <c r="P193" i="1"/>
  <c r="AC193" i="1"/>
  <c r="P196" i="1"/>
  <c r="AC196" i="1"/>
  <c r="P126" i="1"/>
  <c r="AK126" i="1" s="1"/>
  <c r="AC126" i="1"/>
  <c r="P177" i="1"/>
  <c r="AC177" i="1"/>
  <c r="P26" i="1"/>
  <c r="AK26" i="1" s="1"/>
  <c r="AC26" i="1"/>
  <c r="P123" i="1"/>
  <c r="AC123" i="1"/>
  <c r="P156" i="1"/>
  <c r="AK156" i="1" s="1"/>
  <c r="AC156" i="1"/>
  <c r="P222" i="1"/>
  <c r="AC222" i="1"/>
  <c r="P228" i="1"/>
  <c r="AK228" i="1" s="1"/>
  <c r="AC228" i="1"/>
  <c r="P161" i="1"/>
  <c r="AC161" i="1"/>
  <c r="P42" i="1"/>
  <c r="AC42" i="1"/>
  <c r="P20" i="1"/>
  <c r="AK20" i="1" s="1"/>
  <c r="AC20" i="1"/>
  <c r="P231" i="1"/>
  <c r="AC231" i="1"/>
  <c r="P160" i="1"/>
  <c r="AC160" i="1"/>
  <c r="P46" i="1"/>
  <c r="AC46" i="1"/>
  <c r="P72" i="1"/>
  <c r="AK72" i="1" s="1"/>
  <c r="AC72" i="1"/>
  <c r="P216" i="1"/>
  <c r="AK216" i="1" s="1"/>
  <c r="AC216" i="1"/>
  <c r="P198" i="1"/>
  <c r="AC198" i="1"/>
  <c r="P171" i="1"/>
  <c r="AC171" i="1"/>
  <c r="P172" i="1"/>
  <c r="AC172" i="1"/>
  <c r="P103" i="1"/>
  <c r="AC103" i="1"/>
  <c r="P158" i="1"/>
  <c r="AC158" i="1"/>
  <c r="P61" i="1"/>
  <c r="AC61" i="1"/>
  <c r="P92" i="1"/>
  <c r="AK92" i="1" s="1"/>
  <c r="AC92" i="1"/>
  <c r="P204" i="1"/>
  <c r="AK204" i="1" s="1"/>
  <c r="AC204" i="1"/>
  <c r="P75" i="1"/>
  <c r="AC75" i="1"/>
  <c r="P191" i="1"/>
  <c r="AC191" i="1"/>
  <c r="P186" i="1"/>
  <c r="AC186" i="1"/>
  <c r="P176" i="1"/>
  <c r="AC176" i="1"/>
  <c r="P122" i="1"/>
  <c r="AC122" i="1"/>
  <c r="P232" i="1"/>
  <c r="AC232" i="1"/>
  <c r="P111" i="1"/>
  <c r="AC111" i="1"/>
  <c r="P68" i="1"/>
  <c r="AC68" i="1"/>
  <c r="P56" i="1"/>
  <c r="AC56" i="1"/>
  <c r="P106" i="1"/>
  <c r="AC106" i="1"/>
  <c r="P59" i="1"/>
  <c r="AC59" i="1"/>
  <c r="P149" i="1"/>
  <c r="AK149" i="1" s="1"/>
  <c r="AC149" i="1"/>
  <c r="P66" i="1"/>
  <c r="AC66" i="1"/>
  <c r="P65" i="1"/>
  <c r="AC65" i="1"/>
  <c r="R237" i="1"/>
  <c r="O241" i="1" s="1"/>
  <c r="O240" i="1"/>
  <c r="R17" i="3"/>
  <c r="BR17" i="3" s="1"/>
  <c r="P15" i="3"/>
  <c r="R115" i="1"/>
  <c r="R117" i="1"/>
  <c r="R24" i="1"/>
  <c r="R96" i="1"/>
  <c r="R182" i="1"/>
  <c r="R30" i="1"/>
  <c r="R27" i="1"/>
  <c r="R25" i="1"/>
  <c r="R116" i="1"/>
  <c r="R144" i="1"/>
  <c r="R67" i="1"/>
  <c r="R185" i="1"/>
  <c r="R90" i="1"/>
  <c r="R151" i="1"/>
  <c r="R200" i="1"/>
  <c r="R100" i="1"/>
  <c r="R112" i="1"/>
  <c r="R165" i="1"/>
  <c r="R51" i="1"/>
  <c r="R114" i="1"/>
  <c r="R199" i="1"/>
  <c r="R131" i="1"/>
  <c r="R215" i="1"/>
  <c r="R138" i="1"/>
  <c r="R230" i="1"/>
  <c r="R107" i="1"/>
  <c r="R224" i="1"/>
  <c r="R104" i="1"/>
  <c r="R43" i="1"/>
  <c r="R113" i="1"/>
  <c r="R54" i="1"/>
  <c r="R40" i="1"/>
  <c r="R195" i="1"/>
  <c r="R163" i="1"/>
  <c r="R206" i="1"/>
  <c r="R174" i="1"/>
  <c r="R197" i="1"/>
  <c r="R62" i="1"/>
  <c r="R205" i="1"/>
  <c r="R227" i="1"/>
  <c r="R110" i="1"/>
  <c r="R209" i="1"/>
  <c r="R57" i="1"/>
  <c r="R128" i="1"/>
  <c r="R34" i="1"/>
  <c r="R155" i="1"/>
  <c r="R173" i="1"/>
  <c r="R55" i="1"/>
  <c r="R153" i="1"/>
  <c r="R219" i="1"/>
  <c r="R184" i="1"/>
  <c r="R45" i="1"/>
  <c r="R167" i="1"/>
  <c r="R48" i="1"/>
  <c r="R147" i="1"/>
  <c r="R141" i="1"/>
  <c r="R52" i="1"/>
  <c r="R91" i="1"/>
  <c r="R60" i="1"/>
  <c r="R47" i="1"/>
  <c r="R210" i="1"/>
  <c r="R58" i="1"/>
  <c r="R86" i="1"/>
  <c r="R35" i="1"/>
  <c r="R152" i="1"/>
  <c r="R126" i="1"/>
  <c r="R221" i="1"/>
  <c r="R204" i="1"/>
  <c r="R229" i="1"/>
  <c r="R37" i="1"/>
  <c r="R136" i="1"/>
  <c r="R183" i="1"/>
  <c r="R142" i="1"/>
  <c r="R130" i="1"/>
  <c r="R93" i="1"/>
  <c r="R79" i="1"/>
  <c r="R207" i="1"/>
  <c r="R119" i="1"/>
  <c r="R202" i="1"/>
  <c r="R190" i="1"/>
  <c r="R187" i="1"/>
  <c r="R129" i="1"/>
  <c r="R178" i="1"/>
  <c r="R169" i="1"/>
  <c r="R201" i="1"/>
  <c r="R21" i="1"/>
  <c r="L15" i="1"/>
  <c r="N15" i="1"/>
  <c r="Q17" i="1"/>
  <c r="Q15" i="1" s="1"/>
  <c r="R22" i="1"/>
  <c r="R15" i="3" l="1"/>
  <c r="R82" i="1"/>
  <c r="R33" i="1"/>
  <c r="R156" i="1"/>
  <c r="R218" i="1"/>
  <c r="R214" i="1"/>
  <c r="R149" i="1"/>
  <c r="R194" i="1"/>
  <c r="R26" i="1"/>
  <c r="R134" i="1"/>
  <c r="R36" i="1"/>
  <c r="R170" i="1"/>
  <c r="R216" i="1"/>
  <c r="R118" i="1"/>
  <c r="R89" i="1"/>
  <c r="R157" i="1"/>
  <c r="R69" i="1"/>
  <c r="R226" i="1"/>
  <c r="R223" i="1"/>
  <c r="R32" i="1"/>
  <c r="R228" i="1"/>
  <c r="R92" i="1"/>
  <c r="R150" i="1"/>
  <c r="R78" i="1"/>
  <c r="R72" i="1"/>
  <c r="R122" i="1"/>
  <c r="AK122" i="1"/>
  <c r="R158" i="1"/>
  <c r="AK158" i="1"/>
  <c r="R160" i="1"/>
  <c r="AK160" i="1"/>
  <c r="R123" i="1"/>
  <c r="AK123" i="1"/>
  <c r="R49" i="1"/>
  <c r="AK49" i="1"/>
  <c r="R213" i="1"/>
  <c r="AK213" i="1"/>
  <c r="R108" i="1"/>
  <c r="AK108" i="1"/>
  <c r="R97" i="1"/>
  <c r="AK97" i="1"/>
  <c r="R192" i="1"/>
  <c r="AK192" i="1"/>
  <c r="R143" i="1"/>
  <c r="AK143" i="1"/>
  <c r="R64" i="1"/>
  <c r="AK64" i="1"/>
  <c r="R148" i="1"/>
  <c r="AK148" i="1"/>
  <c r="R175" i="1"/>
  <c r="AK175" i="1"/>
  <c r="R39" i="1"/>
  <c r="AK39" i="1"/>
  <c r="R127" i="1"/>
  <c r="AK127" i="1"/>
  <c r="R99" i="1"/>
  <c r="AK99" i="1"/>
  <c r="R23" i="1"/>
  <c r="AK23" i="1"/>
  <c r="R225" i="1"/>
  <c r="AK225" i="1"/>
  <c r="R188" i="1"/>
  <c r="AK188" i="1"/>
  <c r="R63" i="1"/>
  <c r="AK63" i="1"/>
  <c r="R203" i="1"/>
  <c r="AK203" i="1"/>
  <c r="R212" i="1"/>
  <c r="AK212" i="1"/>
  <c r="R208" i="1"/>
  <c r="AK208" i="1"/>
  <c r="R98" i="1"/>
  <c r="AK98" i="1"/>
  <c r="R120" i="1"/>
  <c r="AK120" i="1"/>
  <c r="R31" i="1"/>
  <c r="AK31" i="1"/>
  <c r="R211" i="1"/>
  <c r="AK211" i="1"/>
  <c r="R83" i="1"/>
  <c r="AK83" i="1"/>
  <c r="R73" i="1"/>
  <c r="AK73" i="1"/>
  <c r="R180" i="1"/>
  <c r="AK180" i="1"/>
  <c r="R140" i="1"/>
  <c r="AK140" i="1"/>
  <c r="R102" i="1"/>
  <c r="AK102" i="1"/>
  <c r="R145" i="1"/>
  <c r="AK145" i="1"/>
  <c r="R44" i="1"/>
  <c r="AK44" i="1"/>
  <c r="R70" i="1"/>
  <c r="AK70" i="1"/>
  <c r="R220" i="1"/>
  <c r="AK220" i="1"/>
  <c r="R95" i="1"/>
  <c r="AK95" i="1"/>
  <c r="R121" i="1"/>
  <c r="AK121" i="1"/>
  <c r="R162" i="1"/>
  <c r="AK162" i="1"/>
  <c r="R84" i="1"/>
  <c r="AK84" i="1"/>
  <c r="R29" i="1"/>
  <c r="AK29" i="1"/>
  <c r="R101" i="1"/>
  <c r="R68" i="1"/>
  <c r="AK68" i="1"/>
  <c r="R176" i="1"/>
  <c r="AK176" i="1"/>
  <c r="R103" i="1"/>
  <c r="AK103" i="1"/>
  <c r="R231" i="1"/>
  <c r="AK231" i="1"/>
  <c r="R193" i="1"/>
  <c r="AK193" i="1"/>
  <c r="R88" i="1"/>
  <c r="AK88" i="1"/>
  <c r="R105" i="1"/>
  <c r="AK105" i="1"/>
  <c r="R166" i="1"/>
  <c r="AK166" i="1"/>
  <c r="R198" i="1"/>
  <c r="AK198" i="1"/>
  <c r="R109" i="1"/>
  <c r="AK109" i="1"/>
  <c r="R172" i="1"/>
  <c r="AK172" i="1"/>
  <c r="R137" i="1"/>
  <c r="AK137" i="1"/>
  <c r="R189" i="1"/>
  <c r="AK189" i="1"/>
  <c r="R28" i="1"/>
  <c r="AK28" i="1"/>
  <c r="R154" i="1"/>
  <c r="AK154" i="1"/>
  <c r="R81" i="1"/>
  <c r="AK81" i="1"/>
  <c r="R168" i="1"/>
  <c r="AK168" i="1"/>
  <c r="R38" i="1"/>
  <c r="AK38" i="1"/>
  <c r="R74" i="1"/>
  <c r="AK74" i="1"/>
  <c r="R66" i="1"/>
  <c r="AK66" i="1"/>
  <c r="R125" i="1"/>
  <c r="AK125" i="1"/>
  <c r="R233" i="1"/>
  <c r="AK233" i="1"/>
  <c r="R56" i="1"/>
  <c r="AK56" i="1"/>
  <c r="R75" i="1"/>
  <c r="AK75" i="1"/>
  <c r="R161" i="1"/>
  <c r="AK161" i="1"/>
  <c r="R196" i="1"/>
  <c r="AK196" i="1"/>
  <c r="R181" i="1"/>
  <c r="AK181" i="1"/>
  <c r="R71" i="1"/>
  <c r="AK71" i="1"/>
  <c r="R133" i="1"/>
  <c r="AK133" i="1"/>
  <c r="R76" i="1"/>
  <c r="AK76" i="1"/>
  <c r="R59" i="1"/>
  <c r="AK59" i="1"/>
  <c r="R111" i="1"/>
  <c r="AK111" i="1"/>
  <c r="R186" i="1"/>
  <c r="AK186" i="1"/>
  <c r="R222" i="1"/>
  <c r="AK222" i="1"/>
  <c r="R177" i="1"/>
  <c r="AK177" i="1"/>
  <c r="R53" i="1"/>
  <c r="AK53" i="1"/>
  <c r="R94" i="1"/>
  <c r="AK94" i="1"/>
  <c r="R164" i="1"/>
  <c r="AK164" i="1"/>
  <c r="R77" i="1"/>
  <c r="AK77" i="1"/>
  <c r="R85" i="1"/>
  <c r="AK85" i="1"/>
  <c r="R179" i="1"/>
  <c r="AK179" i="1"/>
  <c r="R80" i="1"/>
  <c r="AK80" i="1"/>
  <c r="R139" i="1"/>
  <c r="AK139" i="1"/>
  <c r="R87" i="1"/>
  <c r="R20" i="1"/>
  <c r="R19" i="1"/>
  <c r="R124" i="1"/>
  <c r="R65" i="1"/>
  <c r="AK65" i="1"/>
  <c r="R106" i="1"/>
  <c r="AK106" i="1"/>
  <c r="R232" i="1"/>
  <c r="AK232" i="1"/>
  <c r="R191" i="1"/>
  <c r="AK191" i="1"/>
  <c r="R61" i="1"/>
  <c r="AK61" i="1"/>
  <c r="R171" i="1"/>
  <c r="AK171" i="1"/>
  <c r="R46" i="1"/>
  <c r="AK46" i="1"/>
  <c r="R42" i="1"/>
  <c r="AK42" i="1"/>
  <c r="R132" i="1"/>
  <c r="AK132" i="1"/>
  <c r="R159" i="1"/>
  <c r="AK159" i="1"/>
  <c r="R41" i="1"/>
  <c r="AK41" i="1"/>
  <c r="R135" i="1"/>
  <c r="AK135" i="1"/>
  <c r="R146" i="1"/>
  <c r="AK146" i="1"/>
  <c r="R217" i="1"/>
  <c r="AK217" i="1"/>
  <c r="R50" i="1"/>
  <c r="AK50" i="1"/>
  <c r="P15" i="1"/>
  <c r="R18" i="1"/>
  <c r="R17" i="1"/>
  <c r="R15" i="1" l="1"/>
</calcChain>
</file>

<file path=xl/comments1.xml><?xml version="1.0" encoding="utf-8"?>
<comments xmlns="http://schemas.openxmlformats.org/spreadsheetml/2006/main">
  <authors>
    <author>Arturo Granados Arzate</author>
  </authors>
  <commentList>
    <comment ref="G11" authorId="0" shapeId="0">
      <text>
        <r>
          <rPr>
            <sz val="9"/>
            <color indexed="81"/>
            <rFont val="Tahoma"/>
            <family val="2"/>
          </rPr>
          <t xml:space="preserve">Poner los valores FISMDF 2013. La suma del FISMDF 2013 deberá ser igual al Monto FISM de la Entidad Publicado en el PEF
</t>
        </r>
      </text>
    </comment>
  </commentList>
</comments>
</file>

<file path=xl/comments2.xml><?xml version="1.0" encoding="utf-8"?>
<comments xmlns="http://schemas.openxmlformats.org/spreadsheetml/2006/main">
  <authors>
    <author>Arturo Granados Arzate</author>
  </authors>
  <commentList>
    <comment ref="G11" authorId="0" shapeId="0">
      <text>
        <r>
          <rPr>
            <sz val="9"/>
            <color indexed="81"/>
            <rFont val="Tahoma"/>
            <family val="2"/>
          </rPr>
          <t xml:space="preserve">Poner los valores FISMDF 2013. La suma del FISMDF 2013 deberá ser igual al Monto FISM de la Entidad Publicado en el PEF
</t>
        </r>
      </text>
    </comment>
  </commentList>
</comments>
</file>

<file path=xl/sharedStrings.xml><?xml version="1.0" encoding="utf-8"?>
<sst xmlns="http://schemas.openxmlformats.org/spreadsheetml/2006/main" count="6886" uniqueCount="515">
  <si>
    <t>Información Inicial</t>
  </si>
  <si>
    <t>Validación FISMDF 2013</t>
  </si>
  <si>
    <t>FISM PEF 2013</t>
  </si>
  <si>
    <t>Suma FISM 2013 Municipios</t>
  </si>
  <si>
    <t>Factor (Z)</t>
  </si>
  <si>
    <t>Factor (e )</t>
  </si>
  <si>
    <t>FISM 2013</t>
  </si>
  <si>
    <t>Verificar que este valor es correcto. Usar como fuente de información el PEF 2013</t>
  </si>
  <si>
    <t>Incremento FISMDF</t>
  </si>
  <si>
    <t>Clave
Mun</t>
  </si>
  <si>
    <t>Municipio</t>
  </si>
  <si>
    <t>Información de Pobreza</t>
  </si>
  <si>
    <t>Coeficiente pobreza</t>
  </si>
  <si>
    <t>Coeficiente eficacia</t>
  </si>
  <si>
    <t>Fórmula</t>
  </si>
  <si>
    <t>Pobreza Extrema 2010</t>
  </si>
  <si>
    <t>(4)
Factor xi
[(2)/Total(2)]*(3)</t>
  </si>
  <si>
    <t>(5)
Factor zi
(4)/Total(4)</t>
  </si>
  <si>
    <t>Factor ei</t>
  </si>
  <si>
    <t>(8)
Componente 2013
=FISM 2013</t>
  </si>
  <si>
    <t>(1)
Personas
Miles</t>
  </si>
  <si>
    <t>(2)
Personas
Miles</t>
  </si>
  <si>
    <t>(3)
Carencias Promedio</t>
  </si>
  <si>
    <t>(6)
Numerador
(1) / (2)</t>
  </si>
  <si>
    <t>(7)
Resultado
(6)/ Total(6)</t>
  </si>
  <si>
    <t>(9)
Monto Z
1.0*(5)*(inc_FAIS)</t>
  </si>
  <si>
    <t>(10)
Monto E
0.0*(7)*(inc_FISMDF)</t>
  </si>
  <si>
    <t>cev_ent</t>
  </si>
  <si>
    <t>TOTAL</t>
  </si>
  <si>
    <t>FISMDF 2018</t>
  </si>
  <si>
    <t>Pobreza Extrema 2015</t>
  </si>
  <si>
    <t>Componente Incremento FISMDF 2018</t>
  </si>
  <si>
    <t>Monto FISMDF 2018
(8) + (9) + (10)</t>
  </si>
  <si>
    <t>Verificar que este valor es correcto. Usar como fuente de información el PEF 2018</t>
  </si>
  <si>
    <t>cve_mun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</si>
  <si>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</si>
  <si>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</si>
  <si>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</si>
  <si>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</si>
  <si>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</si>
  <si>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</si>
  <si>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</si>
  <si>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</si>
  <si>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</si>
  <si>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</si>
  <si>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</si>
  <si>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</si>
  <si>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</si>
  <si>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</si>
  <si>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</si>
  <si>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</si>
  <si>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</si>
  <si>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</si>
  <si>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</si>
  <si>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</si>
  <si>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</si>
  <si>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</si>
  <si>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</si>
  <si>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</si>
  <si>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</si>
  <si>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</si>
  <si>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</si>
  <si>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</si>
  <si>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</si>
  <si>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</si>
  <si>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</si>
  <si>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</si>
  <si>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</si>
  <si>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</si>
  <si>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</si>
  <si>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</si>
  <si>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</si>
  <si>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</si>
  <si>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</si>
  <si>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</si>
  <si>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</si>
  <si>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</si>
  <si>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</si>
  <si>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</si>
  <si>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</si>
  <si>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</si>
  <si>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</si>
  <si>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</si>
  <si>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</si>
  <si>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</si>
  <si>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</si>
  <si>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</si>
  <si>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</si>
  <si>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</si>
  <si>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</si>
  <si>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</si>
  <si>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</si>
  <si>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</si>
  <si>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</si>
  <si>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</si>
  <si>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</si>
  <si>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</si>
  <si>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</si>
  <si>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</si>
  <si>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</si>
  <si>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</si>
  <si>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</si>
  <si>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</si>
  <si>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</si>
  <si>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</si>
  <si>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</si>
  <si>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</si>
  <si>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</si>
  <si>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</si>
  <si>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</si>
  <si>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</si>
  <si>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</si>
  <si>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</si>
  <si>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</si>
  <si>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</si>
  <si>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</si>
  <si>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</si>
  <si>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</si>
  <si>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</si>
  <si>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</si>
  <si>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</si>
  <si>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</si>
  <si>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</si>
  <si>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</si>
  <si>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</si>
  <si>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</si>
  <si>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</si>
  <si>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</si>
  <si>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</si>
  <si>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</si>
  <si>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</si>
  <si>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</si>
  <si>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</si>
  <si>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</si>
  <si>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</si>
  <si>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</si>
  <si>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</si>
  <si>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</si>
  <si>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</si>
  <si>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</si>
  <si>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</si>
  <si>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</si>
  <si>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</si>
  <si>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</si>
  <si>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</si>
  <si>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</si>
  <si>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</si>
  <si>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</si>
  <si>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</si>
  <si>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</si>
  <si>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</si>
  <si>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</si>
  <si>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</si>
  <si>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</si>
  <si>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</si>
  <si>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</si>
  <si>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</si>
  <si>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</si>
  <si>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</si>
  <si>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</si>
  <si>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</si>
  <si>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</si>
  <si>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</si>
  <si>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</si>
  <si>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</si>
  <si>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</si>
  <si>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</si>
  <si>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</si>
  <si>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</si>
  <si>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</si>
  <si>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</si>
  <si>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</si>
  <si>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</si>
  <si>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</si>
  <si>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</si>
  <si>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</si>
  <si>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</si>
  <si>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</si>
  <si>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</si>
  <si>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</si>
  <si>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</si>
  <si>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</si>
  <si>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</si>
  <si>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</si>
  <si>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</si>
  <si>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</si>
  <si>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</si>
  <si>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</si>
  <si>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</si>
  <si>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</si>
  <si>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</si>
  <si>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</si>
  <si>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</si>
  <si>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</si>
  <si>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</si>
  <si>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</si>
  <si>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</si>
  <si>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</si>
  <si>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</si>
  <si>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</si>
  <si>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</si>
  <si>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</si>
  <si>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</si>
  <si>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</si>
  <si>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</si>
  <si>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</si>
  <si>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</si>
  <si>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</si>
  <si>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</si>
  <si>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</si>
  <si>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</si>
  <si>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</si>
  <si>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</si>
  <si>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</si>
  <si>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</si>
  <si>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</si>
  <si>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</si>
  <si>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</si>
  <si>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</si>
  <si>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</si>
  <si>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</si>
  <si>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</si>
  <si>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</si>
  <si>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</si>
  <si>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</si>
  <si>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</si>
  <si>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</si>
  <si>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</si>
  <si>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</si>
  <si>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</si>
  <si>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</si>
  <si>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</si>
  <si>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</si>
  <si>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</si>
  <si>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</si>
  <si>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</si>
  <si>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</si>
  <si>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</si>
  <si>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</si>
  <si>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</si>
  <si>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</si>
  <si>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</si>
  <si>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</si>
  <si>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</si>
  <si>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</si>
  <si>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</si>
  <si>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</si>
  <si>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</si>
  <si>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</si>
  <si>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</si>
  <si>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</si>
  <si>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</si>
  <si>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Línea Basal</t>
  </si>
  <si>
    <t>Incremento</t>
  </si>
  <si>
    <t xml:space="preserve">Total FISMDF </t>
  </si>
  <si>
    <t>Asignación Por Pobreza</t>
  </si>
  <si>
    <t>Asignación por Eficacia</t>
  </si>
  <si>
    <t>Asignación FISMDF 2018</t>
  </si>
  <si>
    <t>Montos a Reservar</t>
  </si>
  <si>
    <t>Se le resta la Linea Basal reservada</t>
  </si>
  <si>
    <t>Se le resta el monto FISMDF reservado</t>
  </si>
  <si>
    <t>Comparativo con la Entidad</t>
  </si>
  <si>
    <t>Diferencias</t>
  </si>
  <si>
    <t>Municipios reservados</t>
  </si>
  <si>
    <t>Acajete</t>
  </si>
  <si>
    <t>Acateno</t>
  </si>
  <si>
    <t>Acatlán</t>
  </si>
  <si>
    <t>Acatzingo</t>
  </si>
  <si>
    <t>Acteopan</t>
  </si>
  <si>
    <t>Ahuacatlán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</si>
  <si>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</si>
  <si>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</si>
  <si>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</si>
  <si>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</si>
  <si>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</si>
  <si>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</si>
  <si>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</si>
  <si>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</si>
  <si>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</si>
  <si>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</si>
  <si>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</si>
  <si>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</si>
  <si>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</si>
  <si>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</si>
  <si>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</si>
  <si>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</si>
  <si>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</si>
  <si>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</si>
  <si>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</si>
  <si>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</si>
  <si>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</si>
  <si>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</si>
  <si>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</si>
  <si>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</si>
  <si>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</si>
  <si>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</si>
  <si>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</si>
  <si>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</si>
  <si>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</si>
  <si>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</si>
  <si>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Coyotepec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</si>
  <si>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</si>
  <si>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</si>
  <si>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</si>
  <si>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</si>
  <si>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</si>
  <si>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</si>
  <si>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</si>
  <si>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</si>
  <si>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</si>
  <si>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Chiautla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</si>
  <si>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</si>
  <si>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</si>
  <si>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</si>
  <si>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</si>
  <si>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</si>
  <si>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</si>
  <si>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</si>
  <si>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</si>
  <si>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</si>
  <si>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</si>
  <si>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</si>
  <si>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</si>
  <si>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</si>
  <si>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Eloxochitlán</t>
  </si>
  <si>
    <t>Epatlán</t>
  </si>
  <si>
    <t>Esperanza</t>
  </si>
  <si>
    <t>Francisco Z. Mena</t>
  </si>
  <si>
    <t>General Felipe Ángeles</t>
  </si>
  <si>
    <t>Guadalupe</t>
  </si>
  <si>
    <t>Guadalupe Victoria</t>
  </si>
  <si>
    <t>Hermenegildo Galeana</t>
  </si>
  <si>
    <t>Huaquechula</t>
  </si>
  <si>
    <t>Huatlatlauca</t>
  </si>
  <si>
    <t>Huauchinango</t>
  </si>
  <si>
    <t>Huehuetla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</si>
  <si>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</si>
  <si>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</si>
  <si>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</si>
  <si>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</si>
  <si>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</si>
  <si>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</si>
  <si>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</si>
  <si>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</si>
  <si>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</si>
  <si>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</si>
  <si>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</si>
  <si>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</si>
  <si>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</si>
  <si>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</si>
  <si>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</si>
  <si>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</si>
  <si>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</si>
  <si>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</si>
  <si>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</si>
  <si>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</si>
  <si>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</si>
  <si>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</si>
  <si>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</si>
  <si>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</si>
  <si>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</si>
  <si>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</si>
  <si>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</si>
  <si>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</si>
  <si>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</si>
  <si>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</si>
  <si>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</si>
  <si>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</si>
  <si>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Ocotepec</t>
  </si>
  <si>
    <t>Ocoyucan</t>
  </si>
  <si>
    <t>Olintla</t>
  </si>
  <si>
    <t>Oriental</t>
  </si>
  <si>
    <t>Pahuatlán</t>
  </si>
  <si>
    <t>Palmar de Bravo</t>
  </si>
  <si>
    <t>Pantepec</t>
  </si>
  <si>
    <t>Petlalcingo</t>
  </si>
  <si>
    <t>Piaxtla</t>
  </si>
  <si>
    <t>Puebla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</si>
  <si>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</si>
  <si>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</si>
  <si>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</si>
  <si>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</si>
  <si>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</si>
  <si>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</si>
  <si>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</si>
  <si>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</si>
  <si>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</si>
  <si>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</si>
  <si>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</si>
  <si>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</si>
  <si>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</si>
  <si>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</si>
  <si>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</si>
  <si>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</si>
  <si>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</si>
  <si>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</si>
  <si>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</si>
  <si>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</si>
  <si>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</si>
  <si>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</si>
  <si>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</si>
  <si>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</si>
  <si>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</si>
  <si>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</si>
  <si>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</si>
  <si>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</si>
  <si>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</si>
  <si>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</si>
  <si>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</si>
  <si>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</si>
  <si>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</si>
  <si>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</si>
  <si>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</si>
  <si>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</si>
  <si>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</si>
  <si>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</si>
  <si>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</si>
  <si>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</si>
  <si>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</si>
  <si>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</si>
  <si>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</si>
  <si>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</si>
  <si>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</si>
  <si>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</si>
  <si>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</si>
  <si>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</si>
  <si>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</si>
  <si>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</si>
  <si>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</si>
  <si>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</si>
  <si>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</si>
  <si>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</si>
  <si>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</si>
  <si>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</si>
  <si>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</si>
  <si>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</si>
  <si>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</si>
  <si>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</si>
  <si>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</si>
  <si>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</si>
  <si>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</si>
  <si>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</si>
  <si>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</si>
  <si>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</si>
  <si>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</si>
  <si>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</si>
  <si>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</si>
  <si>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</si>
  <si>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</si>
  <si>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</si>
  <si>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</si>
  <si>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</si>
  <si>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</si>
  <si>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</si>
  <si>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</si>
  <si>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</si>
  <si>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</si>
  <si>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Venustiano Carranza</t>
  </si>
  <si>
    <t>Vicente Guerrero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</si>
  <si>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</si>
  <si>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</si>
  <si>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</si>
  <si>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</si>
  <si>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</si>
  <si>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</si>
  <si>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</si>
  <si>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</si>
  <si>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</si>
  <si>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</si>
  <si>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</si>
  <si>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</si>
  <si>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</si>
  <si>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</si>
  <si>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</si>
  <si>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Zaragoza</t>
  </si>
  <si>
    <t>Zautla</t>
  </si>
  <si>
    <t>Zihuateutla</t>
  </si>
  <si>
    <t>Zinacatepec</t>
  </si>
  <si>
    <t>Zongozotla</t>
  </si>
  <si>
    <t>Zoquiapan</t>
  </si>
  <si>
    <t>Zoquitlán</t>
  </si>
  <si>
    <t>21</t>
  </si>
  <si>
    <t>Distribución del FISMDF 2018
Puebla</t>
  </si>
  <si>
    <t>Información Coneval 2010</t>
  </si>
  <si>
    <t>Desarrollo de la Fórmula</t>
  </si>
  <si>
    <t>Personas en Pobreza Extrema 2010</t>
  </si>
  <si>
    <t>(Personas)</t>
  </si>
  <si>
    <t>Carencias Promedio de personas en pobreza extrema 2010</t>
  </si>
  <si>
    <t>(Carencias)</t>
  </si>
  <si>
    <r>
      <t>ΔF</t>
    </r>
    <r>
      <rPr>
        <b/>
        <vertAlign val="subscript"/>
        <sz val="12"/>
        <color rgb="FFFFFFFF"/>
        <rFont val="Times New Roman"/>
        <family val="1"/>
      </rPr>
      <t>2013</t>
    </r>
    <r>
      <rPr>
        <b/>
        <sz val="12"/>
        <color rgb="FFFFFFFF"/>
        <rFont val="Times New Roman"/>
        <family val="1"/>
      </rPr>
      <t>,</t>
    </r>
    <r>
      <rPr>
        <b/>
        <vertAlign val="subscript"/>
        <sz val="12"/>
        <color rgb="FFFFFFFF"/>
        <rFont val="Times New Roman"/>
        <family val="1"/>
      </rPr>
      <t>t</t>
    </r>
  </si>
  <si>
    <r>
      <t>Z</t>
    </r>
    <r>
      <rPr>
        <b/>
        <vertAlign val="subscript"/>
        <sz val="12"/>
        <color rgb="FFFFFFFF"/>
        <rFont val="Times New Roman"/>
        <family val="1"/>
      </rPr>
      <t>it</t>
    </r>
  </si>
  <si>
    <r>
      <t>Asignación por Z</t>
    </r>
    <r>
      <rPr>
        <b/>
        <vertAlign val="subscript"/>
        <sz val="12"/>
        <color rgb="FFFFFFFF"/>
        <rFont val="Times New Roman"/>
        <family val="1"/>
      </rPr>
      <t>it</t>
    </r>
  </si>
  <si>
    <r>
      <t xml:space="preserve"> </t>
    </r>
    <r>
      <rPr>
        <b/>
        <sz val="11"/>
        <color rgb="FFFFFFFF"/>
        <rFont val="Arial"/>
        <family val="2"/>
      </rPr>
      <t xml:space="preserve">Fondo para la Infraestructura Social Municipal 2013 </t>
    </r>
  </si>
  <si>
    <t>de la Entidad de Puebla</t>
  </si>
  <si>
    <t>Asignación 2013</t>
  </si>
  <si>
    <t>Los Reyes De Juárez</t>
  </si>
  <si>
    <t>San Diego La Mesa Tochimiltzingo</t>
  </si>
  <si>
    <t>Teteles de Ávila Castillo</t>
  </si>
  <si>
    <t>Cve_mun</t>
  </si>
  <si>
    <t>Información Coneval 2015</t>
  </si>
  <si>
    <t>Personas en Pobreza Extrema 2015</t>
  </si>
  <si>
    <t>Carencias Promedio de personas en pobreza extrema 2015</t>
  </si>
  <si>
    <r>
      <t>ΔF</t>
    </r>
    <r>
      <rPr>
        <b/>
        <vertAlign val="subscript"/>
        <sz val="11"/>
        <color rgb="FFFFFFFF"/>
        <rFont val="Arial"/>
        <family val="2"/>
      </rPr>
      <t>2013</t>
    </r>
    <r>
      <rPr>
        <b/>
        <sz val="11"/>
        <color rgb="FFFFFFFF"/>
        <rFont val="Arial"/>
        <family val="2"/>
      </rPr>
      <t>,</t>
    </r>
    <r>
      <rPr>
        <b/>
        <vertAlign val="subscript"/>
        <sz val="11"/>
        <color rgb="FFFFFFFF"/>
        <rFont val="Arial"/>
        <family val="2"/>
      </rPr>
      <t>t</t>
    </r>
  </si>
  <si>
    <r>
      <t>Z</t>
    </r>
    <r>
      <rPr>
        <b/>
        <vertAlign val="subscript"/>
        <sz val="11"/>
        <color rgb="FFFFFFFF"/>
        <rFont val="Arial"/>
        <family val="2"/>
      </rPr>
      <t>it</t>
    </r>
  </si>
  <si>
    <r>
      <t>Asignación por Z</t>
    </r>
    <r>
      <rPr>
        <b/>
        <vertAlign val="subscript"/>
        <sz val="11"/>
        <color rgb="FFFFFFFF"/>
        <rFont val="Arial"/>
        <family val="2"/>
      </rPr>
      <t>it</t>
    </r>
  </si>
  <si>
    <r>
      <t>(ΔF</t>
    </r>
    <r>
      <rPr>
        <b/>
        <vertAlign val="subscript"/>
        <sz val="11"/>
        <color rgb="FFFFFFFF"/>
        <rFont val="Arial"/>
        <family val="2"/>
      </rPr>
      <t>2013</t>
    </r>
    <r>
      <rPr>
        <b/>
        <sz val="11"/>
        <color rgb="FFFFFFFF"/>
        <rFont val="Arial"/>
        <family val="2"/>
      </rPr>
      <t>,</t>
    </r>
    <r>
      <rPr>
        <b/>
        <vertAlign val="subscript"/>
        <sz val="11"/>
        <color rgb="FFFFFFFF"/>
        <rFont val="Arial"/>
        <family val="2"/>
      </rPr>
      <t>t</t>
    </r>
    <r>
      <rPr>
        <b/>
        <sz val="11"/>
        <color rgb="FFFFFFFF"/>
        <rFont val="Arial"/>
        <family val="2"/>
      </rPr>
      <t>* 0.8 *Z</t>
    </r>
    <r>
      <rPr>
        <b/>
        <vertAlign val="subscript"/>
        <sz val="11"/>
        <color rgb="FFFFFFFF"/>
        <rFont val="Arial"/>
        <family val="2"/>
      </rPr>
      <t>it)</t>
    </r>
  </si>
  <si>
    <t>Total</t>
  </si>
  <si>
    <r>
      <t>e</t>
    </r>
    <r>
      <rPr>
        <b/>
        <vertAlign val="subscript"/>
        <sz val="11"/>
        <color rgb="FFFFFFFF"/>
        <rFont val="Arial"/>
        <family val="2"/>
      </rPr>
      <t>it</t>
    </r>
  </si>
  <si>
    <r>
      <t>Asignación por e</t>
    </r>
    <r>
      <rPr>
        <b/>
        <vertAlign val="subscript"/>
        <sz val="11"/>
        <color rgb="FFFFFFFF"/>
        <rFont val="Arial"/>
        <family val="2"/>
      </rPr>
      <t>it</t>
    </r>
  </si>
  <si>
    <r>
      <t>(ΔF</t>
    </r>
    <r>
      <rPr>
        <b/>
        <vertAlign val="subscript"/>
        <sz val="11"/>
        <color rgb="FFFFFFFF"/>
        <rFont val="Arial"/>
        <family val="2"/>
      </rPr>
      <t>2013</t>
    </r>
    <r>
      <rPr>
        <b/>
        <sz val="11"/>
        <color rgb="FFFFFFFF"/>
        <rFont val="Arial"/>
        <family val="2"/>
      </rPr>
      <t>,</t>
    </r>
    <r>
      <rPr>
        <b/>
        <vertAlign val="subscript"/>
        <sz val="11"/>
        <color rgb="FFFFFFFF"/>
        <rFont val="Arial"/>
        <family val="2"/>
      </rPr>
      <t>t</t>
    </r>
    <r>
      <rPr>
        <b/>
        <sz val="11"/>
        <color rgb="FFFFFFFF"/>
        <rFont val="Arial"/>
        <family val="2"/>
      </rPr>
      <t>* 0.2 *e</t>
    </r>
    <r>
      <rPr>
        <b/>
        <vertAlign val="subscript"/>
        <sz val="11"/>
        <color rgb="FFFFFFFF"/>
        <rFont val="Arial"/>
        <family val="2"/>
      </rPr>
      <t>it)</t>
    </r>
  </si>
  <si>
    <t xml:space="preserve">Fondo para la Infraestructura Social Municipal 2013 </t>
  </si>
  <si>
    <t>Cve_</t>
  </si>
  <si>
    <t>mun</t>
  </si>
  <si>
    <r>
      <t>Z</t>
    </r>
    <r>
      <rPr>
        <b/>
        <vertAlign val="subscript"/>
        <sz val="9"/>
        <color rgb="FFFFFFFF"/>
        <rFont val="Arial"/>
        <family val="2"/>
      </rPr>
      <t>it</t>
    </r>
  </si>
  <si>
    <r>
      <t>e</t>
    </r>
    <r>
      <rPr>
        <b/>
        <vertAlign val="subscript"/>
        <sz val="9"/>
        <color rgb="FFFFFFFF"/>
        <rFont val="Arial"/>
        <family val="2"/>
      </rPr>
      <t>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</si>
</sst>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70" formatCode="_-* #,##0.0000_-;\-* #,##0.0000_-;_-* &quot;-&quot;????_-;_-@_-"/>
    <numFmt numFmtId="172" formatCode="_-* #,##0.00000_-;\-* #,##0.00000_-;_-* &quot;-&quot;??_-;_-@_-"/>
    <numFmt numFmtId="174" formatCode="_-* #,##0.0000000_-;\-* #,##0.00000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rgb="FFFFFFFF"/>
      <name val="Times New Roman"/>
      <family val="1"/>
    </font>
    <font>
      <b/>
      <sz val="12"/>
      <color rgb="FFFFFFFF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vertAlign val="subscript"/>
      <sz val="12"/>
      <color rgb="FFFFFFFF"/>
      <name val="Times New Roman"/>
      <family val="1"/>
    </font>
    <font>
      <b/>
      <sz val="9"/>
      <color rgb="FF000000"/>
      <name val="Times New Roman"/>
      <family val="1"/>
    </font>
    <font>
      <sz val="12"/>
      <color theme="1"/>
      <name val="Arial"/>
      <family val="2"/>
    </font>
    <font>
      <b/>
      <sz val="11"/>
      <color rgb="FFFFFFFF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FFFF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vertAlign val="subscript"/>
      <sz val="11"/>
      <color rgb="FFFFFFFF"/>
      <name val="Arial"/>
      <family val="2"/>
    </font>
    <font>
      <b/>
      <vertAlign val="subscript"/>
      <sz val="9"/>
      <color rgb="FFFFFF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3">
    <xf numFmtId="0" fontId="0" fillId="0" borderId="0" xfId="0"/>
    <xf numFmtId="0" fontId="0" fillId="0" borderId="0" xfId="0" applyFont="1"/>
    <xf numFmtId="0" fontId="2" fillId="0" borderId="0" xfId="0" applyNumberFormat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0" fillId="0" borderId="0" xfId="0" applyFont="1" applyAlignment="1">
      <alignment horizontal="center"/>
    </xf>
    <xf numFmtId="43" fontId="0" fillId="0" borderId="0" xfId="1" applyFont="1"/>
    <xf numFmtId="49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164" fontId="0" fillId="0" borderId="0" xfId="1" applyNumberFormat="1" applyFont="1" applyFill="1" applyBorder="1" applyAlignment="1">
      <alignment horizontal="center" vertical="center" wrapText="1"/>
    </xf>
    <xf numFmtId="0" fontId="0" fillId="0" borderId="0" xfId="1" applyNumberFormat="1" applyFont="1" applyFill="1" applyBorder="1" applyAlignment="1">
      <alignment horizontal="left" vertical="center" wrapText="1"/>
    </xf>
    <xf numFmtId="164" fontId="0" fillId="0" borderId="7" xfId="1" applyNumberFormat="1" applyFont="1" applyFill="1" applyBorder="1" applyAlignment="1">
      <alignment horizontal="center" vertical="center" wrapText="1"/>
    </xf>
    <xf numFmtId="164" fontId="0" fillId="0" borderId="8" xfId="1" applyNumberFormat="1" applyFont="1" applyFill="1" applyBorder="1" applyAlignment="1">
      <alignment horizontal="center" vertical="center" wrapText="1"/>
    </xf>
    <xf numFmtId="164" fontId="0" fillId="0" borderId="9" xfId="1" applyNumberFormat="1" applyFont="1" applyFill="1" applyBorder="1" applyAlignment="1">
      <alignment horizontal="center" vertical="center" wrapText="1"/>
    </xf>
    <xf numFmtId="0" fontId="0" fillId="0" borderId="0" xfId="1" applyNumberFormat="1" applyFont="1" applyFill="1" applyBorder="1" applyAlignment="1">
      <alignment horizontal="left"/>
    </xf>
    <xf numFmtId="43" fontId="0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horizontal="left"/>
    </xf>
    <xf numFmtId="164" fontId="0" fillId="0" borderId="0" xfId="1" applyNumberFormat="1" applyFont="1" applyFill="1" applyBorder="1" applyAlignment="1"/>
    <xf numFmtId="3" fontId="0" fillId="0" borderId="0" xfId="0" applyNumberFormat="1" applyFont="1" applyFill="1" applyBorder="1"/>
    <xf numFmtId="49" fontId="0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64" fontId="0" fillId="0" borderId="0" xfId="1" applyNumberFormat="1" applyFont="1" applyFill="1"/>
    <xf numFmtId="0" fontId="0" fillId="0" borderId="0" xfId="1" applyNumberFormat="1" applyFont="1" applyFill="1" applyAlignment="1">
      <alignment horizontal="left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3" fontId="2" fillId="5" borderId="26" xfId="1" applyNumberFormat="1" applyFont="1" applyFill="1" applyBorder="1" applyAlignment="1">
      <alignment horizontal="center" vertical="center" wrapText="1"/>
    </xf>
    <xf numFmtId="43" fontId="2" fillId="5" borderId="36" xfId="1" applyNumberFormat="1" applyFont="1" applyFill="1" applyBorder="1" applyAlignment="1">
      <alignment horizontal="center" vertical="center" wrapText="1"/>
    </xf>
    <xf numFmtId="43" fontId="2" fillId="7" borderId="36" xfId="1" applyNumberFormat="1" applyFont="1" applyFill="1" applyBorder="1" applyAlignment="1">
      <alignment horizontal="center" vertical="center" wrapText="1"/>
    </xf>
    <xf numFmtId="43" fontId="3" fillId="8" borderId="36" xfId="1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3" fontId="2" fillId="0" borderId="0" xfId="1" applyNumberFormat="1" applyFont="1" applyFill="1" applyBorder="1" applyAlignment="1">
      <alignment horizontal="center" vertical="center" wrapText="1"/>
    </xf>
    <xf numFmtId="43" fontId="3" fillId="0" borderId="0" xfId="1" applyNumberFormat="1" applyFont="1" applyFill="1" applyBorder="1" applyAlignment="1">
      <alignment horizontal="center" vertical="center" wrapText="1"/>
    </xf>
    <xf numFmtId="43" fontId="2" fillId="2" borderId="38" xfId="1" applyNumberFormat="1" applyFont="1" applyFill="1" applyBorder="1" applyAlignment="1">
      <alignment horizontal="center" vertical="center" wrapText="1"/>
    </xf>
    <xf numFmtId="43" fontId="2" fillId="2" borderId="40" xfId="1" applyNumberFormat="1" applyFont="1" applyFill="1" applyBorder="1" applyAlignment="1">
      <alignment horizontal="center" vertical="center" wrapText="1"/>
    </xf>
    <xf numFmtId="165" fontId="0" fillId="0" borderId="11" xfId="1" applyNumberFormat="1" applyFont="1" applyBorder="1"/>
    <xf numFmtId="165" fontId="5" fillId="11" borderId="11" xfId="1" applyNumberFormat="1" applyFont="1" applyFill="1" applyBorder="1" applyAlignment="1">
      <alignment horizontal="left" vertical="center" wrapText="1" indent="1"/>
    </xf>
    <xf numFmtId="43" fontId="0" fillId="0" borderId="11" xfId="1" applyNumberFormat="1" applyFont="1" applyBorder="1"/>
    <xf numFmtId="0" fontId="2" fillId="2" borderId="39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/>
    </xf>
    <xf numFmtId="164" fontId="0" fillId="10" borderId="11" xfId="1" applyNumberFormat="1" applyFont="1" applyFill="1" applyBorder="1"/>
    <xf numFmtId="164" fontId="0" fillId="0" borderId="11" xfId="1" applyNumberFormat="1" applyFont="1" applyBorder="1"/>
    <xf numFmtId="164" fontId="0" fillId="4" borderId="11" xfId="1" applyNumberFormat="1" applyFont="1" applyFill="1" applyBorder="1"/>
    <xf numFmtId="0" fontId="0" fillId="4" borderId="11" xfId="0" applyFont="1" applyFill="1" applyBorder="1"/>
    <xf numFmtId="43" fontId="0" fillId="0" borderId="0" xfId="0" applyNumberFormat="1"/>
    <xf numFmtId="43" fontId="0" fillId="0" borderId="6" xfId="0" applyNumberFormat="1" applyBorder="1"/>
    <xf numFmtId="43" fontId="0" fillId="0" borderId="12" xfId="0" applyNumberFormat="1" applyBorder="1"/>
    <xf numFmtId="43" fontId="0" fillId="0" borderId="45" xfId="0" applyNumberFormat="1" applyBorder="1"/>
    <xf numFmtId="43" fontId="0" fillId="0" borderId="0" xfId="1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43" fontId="0" fillId="0" borderId="4" xfId="1" applyFont="1" applyBorder="1"/>
    <xf numFmtId="43" fontId="0" fillId="0" borderId="5" xfId="1" applyFont="1" applyBorder="1"/>
    <xf numFmtId="43" fontId="0" fillId="0" borderId="6" xfId="1" applyFont="1" applyBorder="1"/>
    <xf numFmtId="43" fontId="0" fillId="0" borderId="10" xfId="1" applyFont="1" applyBorder="1"/>
    <xf numFmtId="43" fontId="0" fillId="0" borderId="11" xfId="1" applyFont="1" applyBorder="1"/>
    <xf numFmtId="43" fontId="0" fillId="0" borderId="12" xfId="1" applyFont="1" applyBorder="1"/>
    <xf numFmtId="43" fontId="0" fillId="0" borderId="43" xfId="1" applyFont="1" applyBorder="1"/>
    <xf numFmtId="43" fontId="0" fillId="0" borderId="44" xfId="1" applyFont="1" applyBorder="1"/>
    <xf numFmtId="43" fontId="0" fillId="0" borderId="45" xfId="1" applyFont="1" applyBorder="1"/>
    <xf numFmtId="0" fontId="0" fillId="4" borderId="4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43" fontId="0" fillId="0" borderId="5" xfId="1" applyNumberFormat="1" applyFont="1" applyBorder="1"/>
    <xf numFmtId="43" fontId="0" fillId="0" borderId="6" xfId="1" applyNumberFormat="1" applyFont="1" applyBorder="1"/>
    <xf numFmtId="0" fontId="0" fillId="4" borderId="10" xfId="0" applyFont="1" applyFill="1" applyBorder="1" applyAlignment="1">
      <alignment horizontal="center"/>
    </xf>
    <xf numFmtId="43" fontId="0" fillId="0" borderId="12" xfId="1" applyNumberFormat="1" applyFont="1" applyBorder="1"/>
    <xf numFmtId="0" fontId="0" fillId="4" borderId="43" xfId="0" applyFont="1" applyFill="1" applyBorder="1" applyAlignment="1">
      <alignment horizontal="center"/>
    </xf>
    <xf numFmtId="0" fontId="0" fillId="4" borderId="44" xfId="0" applyFont="1" applyFill="1" applyBorder="1" applyAlignment="1">
      <alignment horizontal="center"/>
    </xf>
    <xf numFmtId="43" fontId="0" fillId="0" borderId="44" xfId="1" applyNumberFormat="1" applyFont="1" applyBorder="1"/>
    <xf numFmtId="43" fontId="0" fillId="0" borderId="45" xfId="1" applyNumberFormat="1" applyFont="1" applyBorder="1"/>
    <xf numFmtId="43" fontId="2" fillId="2" borderId="48" xfId="1" applyNumberFormat="1" applyFont="1" applyFill="1" applyBorder="1" applyAlignment="1">
      <alignment horizontal="center" vertical="center" wrapText="1"/>
    </xf>
    <xf numFmtId="43" fontId="2" fillId="2" borderId="49" xfId="1" applyNumberFormat="1" applyFont="1" applyFill="1" applyBorder="1" applyAlignment="1">
      <alignment horizontal="center" vertical="center" wrapText="1"/>
    </xf>
    <xf numFmtId="43" fontId="2" fillId="2" borderId="50" xfId="1" applyNumberFormat="1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8" fillId="13" borderId="48" xfId="0" applyFont="1" applyFill="1" applyBorder="1" applyAlignment="1">
      <alignment horizontal="center" vertical="center" wrapText="1"/>
    </xf>
    <xf numFmtId="0" fontId="8" fillId="13" borderId="49" xfId="0" applyFont="1" applyFill="1" applyBorder="1" applyAlignment="1">
      <alignment horizontal="center" vertical="center" wrapText="1"/>
    </xf>
    <xf numFmtId="0" fontId="8" fillId="14" borderId="49" xfId="0" applyFont="1" applyFill="1" applyBorder="1" applyAlignment="1">
      <alignment horizontal="center" vertical="center" wrapText="1"/>
    </xf>
    <xf numFmtId="0" fontId="8" fillId="14" borderId="50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2" fillId="3" borderId="10" xfId="0" applyFont="1" applyFill="1" applyBorder="1"/>
    <xf numFmtId="0" fontId="2" fillId="3" borderId="43" xfId="0" applyFont="1" applyFill="1" applyBorder="1"/>
    <xf numFmtId="0" fontId="0" fillId="4" borderId="11" xfId="0" applyFont="1" applyFill="1" applyBorder="1" applyAlignment="1">
      <alignment horizontal="left"/>
    </xf>
    <xf numFmtId="0" fontId="0" fillId="12" borderId="11" xfId="0" applyFont="1" applyFill="1" applyBorder="1" applyAlignment="1">
      <alignment horizontal="left"/>
    </xf>
    <xf numFmtId="0" fontId="2" fillId="2" borderId="4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43" fontId="0" fillId="0" borderId="5" xfId="1" applyNumberFormat="1" applyFont="1" applyBorder="1" applyAlignment="1">
      <alignment vertical="center" wrapText="1"/>
    </xf>
    <xf numFmtId="43" fontId="0" fillId="0" borderId="6" xfId="1" applyNumberFormat="1" applyFont="1" applyBorder="1" applyAlignment="1">
      <alignment vertical="center" wrapText="1"/>
    </xf>
    <xf numFmtId="43" fontId="3" fillId="0" borderId="1" xfId="1" applyNumberFormat="1" applyFont="1" applyFill="1" applyBorder="1" applyAlignment="1">
      <alignment horizontal="center" vertical="center" wrapText="1"/>
    </xf>
    <xf numFmtId="43" fontId="3" fillId="0" borderId="2" xfId="1" applyNumberFormat="1" applyFont="1" applyFill="1" applyBorder="1" applyAlignment="1">
      <alignment horizontal="center" vertical="center" wrapText="1"/>
    </xf>
    <xf numFmtId="43" fontId="3" fillId="0" borderId="3" xfId="1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43" fontId="0" fillId="0" borderId="11" xfId="1" applyNumberFormat="1" applyFont="1" applyBorder="1" applyAlignment="1"/>
    <xf numFmtId="43" fontId="0" fillId="0" borderId="12" xfId="1" applyNumberFormat="1" applyFont="1" applyBorder="1" applyAlignment="1"/>
    <xf numFmtId="164" fontId="0" fillId="4" borderId="11" xfId="1" applyNumberFormat="1" applyFont="1" applyFill="1" applyBorder="1" applyAlignment="1"/>
    <xf numFmtId="164" fontId="0" fillId="4" borderId="12" xfId="1" applyNumberFormat="1" applyFont="1" applyFill="1" applyBorder="1" applyAlignment="1"/>
    <xf numFmtId="3" fontId="0" fillId="4" borderId="11" xfId="0" applyNumberFormat="1" applyFont="1" applyFill="1" applyBorder="1" applyAlignment="1"/>
    <xf numFmtId="3" fontId="0" fillId="4" borderId="12" xfId="0" applyNumberFormat="1" applyFont="1" applyFill="1" applyBorder="1" applyAlignment="1"/>
    <xf numFmtId="164" fontId="0" fillId="0" borderId="11" xfId="1" applyNumberFormat="1" applyFont="1" applyBorder="1" applyAlignment="1"/>
    <xf numFmtId="164" fontId="0" fillId="0" borderId="12" xfId="1" applyNumberFormat="1" applyFont="1" applyBorder="1" applyAlignment="1"/>
    <xf numFmtId="0" fontId="2" fillId="2" borderId="46" xfId="0" applyFont="1" applyFill="1" applyBorder="1" applyAlignment="1">
      <alignment horizontal="center"/>
    </xf>
    <xf numFmtId="0" fontId="7" fillId="2" borderId="51" xfId="0" applyFont="1" applyFill="1" applyBorder="1" applyAlignment="1">
      <alignment horizontal="center" vertical="center" wrapText="1"/>
    </xf>
    <xf numFmtId="0" fontId="7" fillId="2" borderId="52" xfId="0" applyFont="1" applyFill="1" applyBorder="1" applyAlignment="1">
      <alignment horizontal="center" vertical="center" wrapText="1"/>
    </xf>
    <xf numFmtId="0" fontId="7" fillId="2" borderId="53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54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43" fontId="3" fillId="8" borderId="27" xfId="1" applyNumberFormat="1" applyFont="1" applyFill="1" applyBorder="1" applyAlignment="1">
      <alignment horizontal="center" vertical="center" wrapText="1"/>
    </xf>
    <xf numFmtId="43" fontId="3" fillId="8" borderId="28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2" fillId="5" borderId="13" xfId="0" applyNumberFormat="1" applyFont="1" applyFill="1" applyBorder="1" applyAlignment="1">
      <alignment horizontal="center" vertical="center" wrapText="1"/>
    </xf>
    <xf numFmtId="49" fontId="2" fillId="5" borderId="22" xfId="0" applyNumberFormat="1" applyFont="1" applyFill="1" applyBorder="1" applyAlignment="1">
      <alignment horizontal="center" vertical="center" wrapText="1"/>
    </xf>
    <xf numFmtId="49" fontId="2" fillId="5" borderId="31" xfId="0" applyNumberFormat="1" applyFont="1" applyFill="1" applyBorder="1" applyAlignment="1">
      <alignment horizontal="center" vertical="center" wrapText="1"/>
    </xf>
    <xf numFmtId="43" fontId="2" fillId="5" borderId="14" xfId="1" applyNumberFormat="1" applyFont="1" applyFill="1" applyBorder="1" applyAlignment="1">
      <alignment horizontal="center" vertical="center" wrapText="1"/>
    </xf>
    <xf numFmtId="43" fontId="2" fillId="5" borderId="15" xfId="1" applyNumberFormat="1" applyFont="1" applyFill="1" applyBorder="1" applyAlignment="1">
      <alignment horizontal="center" vertical="center" wrapText="1"/>
    </xf>
    <xf numFmtId="43" fontId="2" fillId="5" borderId="16" xfId="1" applyNumberFormat="1" applyFont="1" applyFill="1" applyBorder="1" applyAlignment="1">
      <alignment horizontal="center" vertical="center" wrapText="1"/>
    </xf>
    <xf numFmtId="43" fontId="2" fillId="5" borderId="23" xfId="1" applyNumberFormat="1" applyFont="1" applyFill="1" applyBorder="1" applyAlignment="1">
      <alignment horizontal="center" vertical="center" wrapText="1"/>
    </xf>
    <xf numFmtId="43" fontId="2" fillId="5" borderId="0" xfId="1" applyNumberFormat="1" applyFont="1" applyFill="1" applyBorder="1" applyAlignment="1">
      <alignment horizontal="center" vertical="center" wrapText="1"/>
    </xf>
    <xf numFmtId="43" fontId="2" fillId="5" borderId="24" xfId="1" applyNumberFormat="1" applyFont="1" applyFill="1" applyBorder="1" applyAlignment="1">
      <alignment horizontal="center" vertical="center" wrapText="1"/>
    </xf>
    <xf numFmtId="43" fontId="2" fillId="5" borderId="32" xfId="1" applyNumberFormat="1" applyFont="1" applyFill="1" applyBorder="1" applyAlignment="1">
      <alignment horizontal="center" vertical="center" wrapText="1"/>
    </xf>
    <xf numFmtId="43" fontId="2" fillId="5" borderId="33" xfId="1" applyNumberFormat="1" applyFont="1" applyFill="1" applyBorder="1" applyAlignment="1">
      <alignment horizontal="center" vertical="center" wrapText="1"/>
    </xf>
    <xf numFmtId="43" fontId="2" fillId="5" borderId="34" xfId="1" applyNumberFormat="1" applyFont="1" applyFill="1" applyBorder="1" applyAlignment="1">
      <alignment horizontal="center" vertical="center" wrapText="1"/>
    </xf>
    <xf numFmtId="43" fontId="2" fillId="5" borderId="17" xfId="1" applyNumberFormat="1" applyFont="1" applyFill="1" applyBorder="1" applyAlignment="1">
      <alignment horizontal="center" vertical="center" wrapText="1"/>
    </xf>
    <xf numFmtId="43" fontId="2" fillId="5" borderId="25" xfId="1" applyNumberFormat="1" applyFont="1" applyFill="1" applyBorder="1" applyAlignment="1">
      <alignment horizontal="center" vertical="center" wrapText="1"/>
    </xf>
    <xf numFmtId="43" fontId="2" fillId="5" borderId="35" xfId="1" applyNumberFormat="1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horizontal="center" vertical="center" wrapText="1"/>
    </xf>
    <xf numFmtId="43" fontId="3" fillId="9" borderId="21" xfId="1" applyNumberFormat="1" applyFont="1" applyFill="1" applyBorder="1" applyAlignment="1">
      <alignment horizontal="center" vertical="center" wrapText="1"/>
    </xf>
    <xf numFmtId="43" fontId="3" fillId="9" borderId="30" xfId="1" applyNumberFormat="1" applyFont="1" applyFill="1" applyBorder="1" applyAlignment="1">
      <alignment horizontal="center" vertical="center" wrapText="1"/>
    </xf>
    <xf numFmtId="43" fontId="3" fillId="9" borderId="37" xfId="1" applyNumberFormat="1" applyFont="1" applyFill="1" applyBorder="1" applyAlignment="1">
      <alignment horizontal="center" vertical="center" wrapText="1"/>
    </xf>
    <xf numFmtId="43" fontId="2" fillId="5" borderId="27" xfId="1" applyNumberFormat="1" applyFont="1" applyFill="1" applyBorder="1" applyAlignment="1">
      <alignment horizontal="center" vertical="center" wrapText="1"/>
    </xf>
    <xf numFmtId="43" fontId="2" fillId="5" borderId="28" xfId="1" applyNumberFormat="1" applyFont="1" applyFill="1" applyBorder="1" applyAlignment="1">
      <alignment horizontal="center" vertical="center" wrapText="1"/>
    </xf>
    <xf numFmtId="43" fontId="2" fillId="6" borderId="29" xfId="1" applyNumberFormat="1" applyFont="1" applyFill="1" applyBorder="1" applyAlignment="1">
      <alignment horizontal="center" vertical="center" wrapText="1"/>
    </xf>
    <xf numFmtId="43" fontId="2" fillId="6" borderId="35" xfId="1" applyNumberFormat="1" applyFont="1" applyFill="1" applyBorder="1" applyAlignment="1">
      <alignment horizontal="center" vertical="center" wrapText="1"/>
    </xf>
    <xf numFmtId="43" fontId="2" fillId="7" borderId="27" xfId="1" applyNumberFormat="1" applyFont="1" applyFill="1" applyBorder="1" applyAlignment="1">
      <alignment horizontal="center" vertical="center" wrapText="1"/>
    </xf>
    <xf numFmtId="43" fontId="2" fillId="7" borderId="28" xfId="1" applyNumberFormat="1" applyFont="1" applyFill="1" applyBorder="1" applyAlignment="1">
      <alignment horizontal="center" vertical="center" wrapText="1"/>
    </xf>
    <xf numFmtId="43" fontId="3" fillId="8" borderId="29" xfId="1" applyNumberFormat="1" applyFont="1" applyFill="1" applyBorder="1" applyAlignment="1">
      <alignment horizontal="center" vertical="center" wrapText="1"/>
    </xf>
    <xf numFmtId="43" fontId="3" fillId="8" borderId="35" xfId="1" applyNumberFormat="1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left"/>
    </xf>
    <xf numFmtId="0" fontId="2" fillId="3" borderId="39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0" fillId="4" borderId="44" xfId="0" applyFont="1" applyFill="1" applyBorder="1" applyAlignment="1">
      <alignment horizontal="left"/>
    </xf>
    <xf numFmtId="0" fontId="9" fillId="3" borderId="47" xfId="0" applyFont="1" applyFill="1" applyBorder="1" applyAlignment="1">
      <alignment horizontal="center" vertical="center" wrapText="1"/>
    </xf>
    <xf numFmtId="0" fontId="9" fillId="3" borderId="55" xfId="0" applyFont="1" applyFill="1" applyBorder="1" applyAlignment="1">
      <alignment horizontal="center" vertical="center" wrapText="1"/>
    </xf>
    <xf numFmtId="0" fontId="11" fillId="0" borderId="58" xfId="0" applyFont="1" applyBorder="1" applyAlignment="1">
      <alignment vertical="center" wrapText="1"/>
    </xf>
    <xf numFmtId="3" fontId="11" fillId="0" borderId="55" xfId="0" applyNumberFormat="1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3" fontId="12" fillId="0" borderId="55" xfId="0" applyNumberFormat="1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9" fillId="3" borderId="56" xfId="0" applyFont="1" applyFill="1" applyBorder="1" applyAlignment="1">
      <alignment horizontal="center" vertical="center" wrapText="1"/>
    </xf>
    <xf numFmtId="0" fontId="9" fillId="3" borderId="57" xfId="0" applyFont="1" applyFill="1" applyBorder="1" applyAlignment="1">
      <alignment horizontal="center" vertical="center" wrapText="1"/>
    </xf>
    <xf numFmtId="0" fontId="9" fillId="3" borderId="58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6" xfId="0" applyFont="1" applyFill="1" applyBorder="1" applyAlignment="1">
      <alignment vertical="center" wrapText="1"/>
    </xf>
    <xf numFmtId="0" fontId="9" fillId="3" borderId="58" xfId="0" applyFont="1" applyFill="1" applyBorder="1" applyAlignment="1">
      <alignment vertical="center" wrapText="1"/>
    </xf>
    <xf numFmtId="164" fontId="0" fillId="0" borderId="0" xfId="0" applyNumberFormat="1"/>
    <xf numFmtId="170" fontId="0" fillId="0" borderId="0" xfId="0" applyNumberFormat="1"/>
    <xf numFmtId="172" fontId="0" fillId="0" borderId="0" xfId="1" applyNumberFormat="1" applyFont="1"/>
    <xf numFmtId="174" fontId="0" fillId="0" borderId="0" xfId="1" applyNumberFormat="1" applyFont="1"/>
    <xf numFmtId="0" fontId="10" fillId="3" borderId="52" xfId="0" applyFont="1" applyFill="1" applyBorder="1" applyAlignment="1">
      <alignment horizontal="center" vertical="center" wrapText="1"/>
    </xf>
    <xf numFmtId="0" fontId="10" fillId="3" borderId="55" xfId="0" applyFont="1" applyFill="1" applyBorder="1" applyAlignment="1">
      <alignment horizontal="center" vertical="center" wrapText="1"/>
    </xf>
    <xf numFmtId="4" fontId="11" fillId="0" borderId="55" xfId="0" applyNumberFormat="1" applyFont="1" applyBorder="1" applyAlignment="1">
      <alignment horizontal="center" vertical="center" wrapText="1"/>
    </xf>
    <xf numFmtId="4" fontId="11" fillId="0" borderId="55" xfId="0" applyNumberFormat="1" applyFont="1" applyBorder="1" applyAlignment="1">
      <alignment horizontal="right" vertical="center" wrapText="1"/>
    </xf>
    <xf numFmtId="4" fontId="12" fillId="0" borderId="55" xfId="0" applyNumberFormat="1" applyFont="1" applyBorder="1" applyAlignment="1">
      <alignment horizontal="right" vertical="center" wrapText="1"/>
    </xf>
    <xf numFmtId="0" fontId="10" fillId="3" borderId="56" xfId="0" applyFont="1" applyFill="1" applyBorder="1" applyAlignment="1">
      <alignment horizontal="center" vertical="center" wrapText="1"/>
    </xf>
    <xf numFmtId="0" fontId="10" fillId="3" borderId="58" xfId="0" applyFont="1" applyFill="1" applyBorder="1" applyAlignment="1">
      <alignment horizontal="center" vertical="center" wrapText="1"/>
    </xf>
    <xf numFmtId="0" fontId="16" fillId="3" borderId="47" xfId="0" applyFont="1" applyFill="1" applyBorder="1" applyAlignment="1">
      <alignment horizontal="center" vertical="center"/>
    </xf>
    <xf numFmtId="0" fontId="16" fillId="3" borderId="55" xfId="0" applyFont="1" applyFill="1" applyBorder="1" applyAlignment="1">
      <alignment horizontal="center" vertical="center"/>
    </xf>
    <xf numFmtId="0" fontId="17" fillId="0" borderId="58" xfId="0" applyFont="1" applyBorder="1" applyAlignment="1">
      <alignment vertical="center"/>
    </xf>
    <xf numFmtId="4" fontId="17" fillId="0" borderId="55" xfId="0" applyNumberFormat="1" applyFont="1" applyBorder="1" applyAlignment="1">
      <alignment horizontal="center" vertical="center"/>
    </xf>
    <xf numFmtId="0" fontId="20" fillId="3" borderId="58" xfId="0" applyFont="1" applyFill="1" applyBorder="1" applyAlignment="1">
      <alignment horizontal="center" vertical="center"/>
    </xf>
    <xf numFmtId="4" fontId="18" fillId="3" borderId="55" xfId="0" applyNumberFormat="1" applyFont="1" applyFill="1" applyBorder="1" applyAlignment="1">
      <alignment horizontal="center" vertical="center"/>
    </xf>
    <xf numFmtId="0" fontId="15" fillId="2" borderId="51" xfId="0" applyFont="1" applyFill="1" applyBorder="1" applyAlignment="1">
      <alignment horizontal="center" vertical="center"/>
    </xf>
    <xf numFmtId="0" fontId="15" fillId="2" borderId="59" xfId="0" applyFont="1" applyFill="1" applyBorder="1" applyAlignment="1">
      <alignment horizontal="center" vertical="center"/>
    </xf>
    <xf numFmtId="0" fontId="16" fillId="2" borderId="54" xfId="0" applyFont="1" applyFill="1" applyBorder="1" applyAlignment="1">
      <alignment horizontal="center" vertical="center"/>
    </xf>
    <xf numFmtId="0" fontId="16" fillId="2" borderId="60" xfId="0" applyFont="1" applyFill="1" applyBorder="1" applyAlignment="1">
      <alignment horizontal="center" vertical="center"/>
    </xf>
    <xf numFmtId="0" fontId="16" fillId="3" borderId="56" xfId="0" applyFont="1" applyFill="1" applyBorder="1" applyAlignment="1">
      <alignment horizontal="center" vertical="center"/>
    </xf>
    <xf numFmtId="0" fontId="16" fillId="3" borderId="58" xfId="0" applyFont="1" applyFill="1" applyBorder="1" applyAlignment="1">
      <alignment horizontal="center" vertical="center"/>
    </xf>
    <xf numFmtId="0" fontId="21" fillId="0" borderId="58" xfId="0" applyFont="1" applyBorder="1" applyAlignment="1">
      <alignment horizontal="center" vertical="center" wrapText="1"/>
    </xf>
    <xf numFmtId="0" fontId="11" fillId="0" borderId="55" xfId="0" applyFont="1" applyBorder="1" applyAlignment="1">
      <alignment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4" fontId="12" fillId="0" borderId="56" xfId="0" applyNumberFormat="1" applyFont="1" applyBorder="1" applyAlignment="1">
      <alignment horizontal="right" vertical="center" wrapText="1"/>
    </xf>
    <xf numFmtId="4" fontId="12" fillId="0" borderId="58" xfId="0" applyNumberFormat="1" applyFont="1" applyBorder="1" applyAlignment="1">
      <alignment horizontal="right" vertical="center" wrapText="1"/>
    </xf>
    <xf numFmtId="0" fontId="16" fillId="3" borderId="52" xfId="0" applyFont="1" applyFill="1" applyBorder="1" applyAlignment="1">
      <alignment horizontal="center" vertical="center" wrapText="1"/>
    </xf>
    <xf numFmtId="0" fontId="16" fillId="3" borderId="47" xfId="0" applyFont="1" applyFill="1" applyBorder="1" applyAlignment="1">
      <alignment horizontal="center" vertical="center" wrapText="1"/>
    </xf>
    <xf numFmtId="0" fontId="0" fillId="3" borderId="55" xfId="0" applyFill="1" applyBorder="1" applyAlignment="1">
      <alignment vertical="center" wrapText="1"/>
    </xf>
    <xf numFmtId="0" fontId="16" fillId="3" borderId="55" xfId="0" applyFont="1" applyFill="1" applyBorder="1" applyAlignment="1">
      <alignment horizontal="center" vertical="center" wrapText="1"/>
    </xf>
    <xf numFmtId="4" fontId="20" fillId="0" borderId="55" xfId="0" applyNumberFormat="1" applyFont="1" applyBorder="1" applyAlignment="1">
      <alignment horizontal="right" vertical="center" wrapText="1"/>
    </xf>
    <xf numFmtId="0" fontId="16" fillId="3" borderId="56" xfId="0" applyFont="1" applyFill="1" applyBorder="1" applyAlignment="1">
      <alignment horizontal="center" vertical="center" wrapText="1"/>
    </xf>
    <xf numFmtId="0" fontId="16" fillId="3" borderId="57" xfId="0" applyFont="1" applyFill="1" applyBorder="1" applyAlignment="1">
      <alignment horizontal="center" vertical="center" wrapText="1"/>
    </xf>
    <xf numFmtId="0" fontId="16" fillId="3" borderId="58" xfId="0" applyFont="1" applyFill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right" vertical="center" wrapText="1"/>
    </xf>
    <xf numFmtId="0" fontId="20" fillId="3" borderId="58" xfId="0" applyFont="1" applyFill="1" applyBorder="1" applyAlignment="1">
      <alignment vertical="center"/>
    </xf>
    <xf numFmtId="0" fontId="16" fillId="2" borderId="51" xfId="0" applyFont="1" applyFill="1" applyBorder="1" applyAlignment="1">
      <alignment horizontal="center" vertical="center"/>
    </xf>
    <xf numFmtId="0" fontId="16" fillId="2" borderId="59" xfId="0" applyFont="1" applyFill="1" applyBorder="1" applyAlignment="1">
      <alignment horizontal="center" vertical="center"/>
    </xf>
    <xf numFmtId="0" fontId="19" fillId="3" borderId="56" xfId="0" applyFont="1" applyFill="1" applyBorder="1" applyAlignment="1">
      <alignment horizontal="center" vertical="center" wrapText="1"/>
    </xf>
    <xf numFmtId="0" fontId="19" fillId="3" borderId="58" xfId="0" applyFont="1" applyFill="1" applyBorder="1" applyAlignment="1">
      <alignment horizontal="center" vertical="center" wrapText="1"/>
    </xf>
    <xf numFmtId="0" fontId="19" fillId="3" borderId="52" xfId="0" applyFont="1" applyFill="1" applyBorder="1" applyAlignment="1">
      <alignment horizontal="center" vertical="center" wrapText="1"/>
    </xf>
    <xf numFmtId="0" fontId="19" fillId="3" borderId="55" xfId="0" applyFont="1" applyFill="1" applyBorder="1" applyAlignment="1">
      <alignment horizontal="center" vertical="center" wrapText="1"/>
    </xf>
    <xf numFmtId="0" fontId="19" fillId="3" borderId="56" xfId="0" applyFont="1" applyFill="1" applyBorder="1" applyAlignment="1">
      <alignment horizontal="center" vertical="center" wrapText="1"/>
    </xf>
    <xf numFmtId="0" fontId="19" fillId="3" borderId="58" xfId="0" applyFont="1" applyFill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4" fontId="20" fillId="0" borderId="56" xfId="0" applyNumberFormat="1" applyFont="1" applyBorder="1" applyAlignment="1">
      <alignment horizontal="right" vertical="center" wrapText="1"/>
    </xf>
    <xf numFmtId="4" fontId="20" fillId="0" borderId="58" xfId="0" applyNumberFormat="1" applyFont="1" applyBorder="1" applyAlignment="1">
      <alignment horizontal="right" vertical="center" wrapText="1"/>
    </xf>
    <xf numFmtId="0" fontId="11" fillId="0" borderId="55" xfId="0" applyFont="1" applyBorder="1" applyAlignment="1">
      <alignment horizontal="right" vertical="center" wrapText="1"/>
    </xf>
  </cellXfs>
  <cellStyles count="2">
    <cellStyle name="Millares" xfId="1" builtinId="3"/>
    <cellStyle name="Normal" xfId="0" builtinId="0"/>
  </cellStyles>
  <dxfs count="4"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rgb="FFC00000"/>
      </font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295275</xdr:colOff>
      <xdr:row>1</xdr:row>
      <xdr:rowOff>142875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200025"/>
          <a:ext cx="2952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361950</xdr:colOff>
      <xdr:row>1</xdr:row>
      <xdr:rowOff>142875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00025"/>
          <a:ext cx="3619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3</xdr:row>
      <xdr:rowOff>0</xdr:rowOff>
    </xdr:from>
    <xdr:to>
      <xdr:col>3</xdr:col>
      <xdr:colOff>419100</xdr:colOff>
      <xdr:row>4</xdr:row>
      <xdr:rowOff>95250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590550"/>
          <a:ext cx="41910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3</xdr:row>
      <xdr:rowOff>0</xdr:rowOff>
    </xdr:from>
    <xdr:to>
      <xdr:col>4</xdr:col>
      <xdr:colOff>742950</xdr:colOff>
      <xdr:row>4</xdr:row>
      <xdr:rowOff>0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90550"/>
          <a:ext cx="7429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3</xdr:row>
      <xdr:rowOff>0</xdr:rowOff>
    </xdr:from>
    <xdr:to>
      <xdr:col>5</xdr:col>
      <xdr:colOff>600075</xdr:colOff>
      <xdr:row>4</xdr:row>
      <xdr:rowOff>76200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590550"/>
          <a:ext cx="600075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0</xdr:colOff>
      <xdr:row>1</xdr:row>
      <xdr:rowOff>0</xdr:rowOff>
    </xdr:from>
    <xdr:to>
      <xdr:col>22</xdr:col>
      <xdr:colOff>295275</xdr:colOff>
      <xdr:row>1</xdr:row>
      <xdr:rowOff>142875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0" y="209550"/>
          <a:ext cx="2952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0</xdr:colOff>
      <xdr:row>1</xdr:row>
      <xdr:rowOff>0</xdr:rowOff>
    </xdr:from>
    <xdr:to>
      <xdr:col>23</xdr:col>
      <xdr:colOff>361950</xdr:colOff>
      <xdr:row>1</xdr:row>
      <xdr:rowOff>142875</xdr:rowOff>
    </xdr:to>
    <xdr:pic>
      <xdr:nvPicPr>
        <xdr:cNvPr id="8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0" y="209550"/>
          <a:ext cx="3619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0</xdr:colOff>
      <xdr:row>3</xdr:row>
      <xdr:rowOff>0</xdr:rowOff>
    </xdr:from>
    <xdr:to>
      <xdr:col>24</xdr:col>
      <xdr:colOff>419100</xdr:colOff>
      <xdr:row>4</xdr:row>
      <xdr:rowOff>85725</xdr:rowOff>
    </xdr:to>
    <xdr:pic>
      <xdr:nvPicPr>
        <xdr:cNvPr id="9" name="Imagen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0" y="1247775"/>
          <a:ext cx="41910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25</xdr:col>
      <xdr:colOff>0</xdr:colOff>
      <xdr:row>3</xdr:row>
      <xdr:rowOff>0</xdr:rowOff>
    </xdr:from>
    <xdr:to>
      <xdr:col>25</xdr:col>
      <xdr:colOff>742950</xdr:colOff>
      <xdr:row>3</xdr:row>
      <xdr:rowOff>190500</xdr:rowOff>
    </xdr:to>
    <xdr:pic>
      <xdr:nvPicPr>
        <xdr:cNvPr id="10" name="Imagen 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0" y="1247775"/>
          <a:ext cx="7429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26</xdr:col>
      <xdr:colOff>0</xdr:colOff>
      <xdr:row>3</xdr:row>
      <xdr:rowOff>0</xdr:rowOff>
    </xdr:from>
    <xdr:to>
      <xdr:col>26</xdr:col>
      <xdr:colOff>600075</xdr:colOff>
      <xdr:row>4</xdr:row>
      <xdr:rowOff>66675</xdr:rowOff>
    </xdr:to>
    <xdr:pic>
      <xdr:nvPicPr>
        <xdr:cNvPr id="11" name="Imagen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0" y="1247775"/>
          <a:ext cx="600075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34</xdr:col>
      <xdr:colOff>0</xdr:colOff>
      <xdr:row>0</xdr:row>
      <xdr:rowOff>0</xdr:rowOff>
    </xdr:from>
    <xdr:to>
      <xdr:col>34</xdr:col>
      <xdr:colOff>419100</xdr:colOff>
      <xdr:row>0</xdr:row>
      <xdr:rowOff>142875</xdr:rowOff>
    </xdr:to>
    <xdr:pic>
      <xdr:nvPicPr>
        <xdr:cNvPr id="12" name="Imagen 1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0" y="0"/>
          <a:ext cx="4191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0</xdr:colOff>
      <xdr:row>0</xdr:row>
      <xdr:rowOff>0</xdr:rowOff>
    </xdr:from>
    <xdr:to>
      <xdr:col>35</xdr:col>
      <xdr:colOff>314325</xdr:colOff>
      <xdr:row>0</xdr:row>
      <xdr:rowOff>142875</xdr:rowOff>
    </xdr:to>
    <xdr:pic>
      <xdr:nvPicPr>
        <xdr:cNvPr id="13" name="Imagen 1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0" y="0"/>
          <a:ext cx="3143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36</xdr:col>
      <xdr:colOff>0</xdr:colOff>
      <xdr:row>2</xdr:row>
      <xdr:rowOff>0</xdr:rowOff>
    </xdr:from>
    <xdr:to>
      <xdr:col>36</xdr:col>
      <xdr:colOff>485775</xdr:colOff>
      <xdr:row>2</xdr:row>
      <xdr:rowOff>323850</xdr:rowOff>
    </xdr:to>
    <xdr:pic>
      <xdr:nvPicPr>
        <xdr:cNvPr id="14" name="Imagen 13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0" y="638175"/>
          <a:ext cx="48577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37</xdr:col>
      <xdr:colOff>0</xdr:colOff>
      <xdr:row>2</xdr:row>
      <xdr:rowOff>0</xdr:rowOff>
    </xdr:from>
    <xdr:to>
      <xdr:col>38</xdr:col>
      <xdr:colOff>133350</xdr:colOff>
      <xdr:row>2</xdr:row>
      <xdr:rowOff>542925</xdr:rowOff>
    </xdr:to>
    <xdr:pic>
      <xdr:nvPicPr>
        <xdr:cNvPr id="15" name="Imagen 14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0" y="638175"/>
          <a:ext cx="89535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41"/>
  <sheetViews>
    <sheetView topLeftCell="A207" zoomScale="77" zoomScaleNormal="77" workbookViewId="0">
      <selection activeCell="P241" sqref="P241"/>
    </sheetView>
  </sheetViews>
  <sheetFormatPr baseColWidth="10" defaultRowHeight="15" x14ac:dyDescent="0.25"/>
  <cols>
    <col min="7" max="7" width="16.28515625" bestFit="1" customWidth="1"/>
    <col min="8" max="8" width="22.28515625" customWidth="1"/>
    <col min="9" max="10" width="16.85546875" customWidth="1"/>
    <col min="11" max="11" width="18.7109375" customWidth="1"/>
    <col min="15" max="15" width="17.140625" bestFit="1" customWidth="1"/>
    <col min="16" max="16" width="16.28515625" bestFit="1" customWidth="1"/>
    <col min="17" max="17" width="13.28515625" customWidth="1"/>
    <col min="18" max="18" width="16.28515625" bestFit="1" customWidth="1"/>
    <col min="25" max="25" width="11.85546875" bestFit="1" customWidth="1"/>
    <col min="27" max="27" width="11.42578125" style="181"/>
    <col min="34" max="34" width="11.85546875" bestFit="1" customWidth="1"/>
    <col min="40" max="40" width="11.85546875" bestFit="1" customWidth="1"/>
    <col min="47" max="47" width="11.85546875" bestFit="1" customWidth="1"/>
  </cols>
  <sheetData>
    <row r="1" spans="1:18" ht="36" customHeight="1" thickBot="1" x14ac:dyDescent="0.3">
      <c r="A1" s="1"/>
      <c r="B1" s="89" t="s">
        <v>0</v>
      </c>
      <c r="C1" s="87"/>
      <c r="D1" s="87"/>
      <c r="E1" s="87"/>
      <c r="F1" s="87"/>
      <c r="G1" s="90"/>
      <c r="H1" s="2"/>
      <c r="I1" s="3" t="s">
        <v>1</v>
      </c>
      <c r="J1" s="4" t="s">
        <v>2</v>
      </c>
      <c r="K1" s="5" t="s">
        <v>3</v>
      </c>
      <c r="L1" s="6"/>
      <c r="M1" s="7"/>
      <c r="N1" s="1"/>
      <c r="O1" s="8"/>
      <c r="P1" s="1"/>
      <c r="Q1" s="1"/>
      <c r="R1" s="1"/>
    </row>
    <row r="2" spans="1:18" ht="15.75" thickBot="1" x14ac:dyDescent="0.3">
      <c r="A2" s="1"/>
      <c r="B2" s="9"/>
      <c r="C2" s="10"/>
      <c r="D2" s="10"/>
      <c r="E2" s="11"/>
      <c r="F2" s="1"/>
      <c r="G2" s="11"/>
      <c r="H2" s="12"/>
      <c r="I2" s="13">
        <f>J2-K2</f>
        <v>0</v>
      </c>
      <c r="J2" s="14">
        <f>E5</f>
        <v>3813358952</v>
      </c>
      <c r="K2" s="15">
        <f>G15</f>
        <v>3813358952</v>
      </c>
      <c r="L2" s="6"/>
      <c r="M2" s="7"/>
      <c r="N2" s="1"/>
      <c r="O2" s="8"/>
      <c r="P2" s="1"/>
      <c r="Q2" s="1"/>
      <c r="R2" s="1"/>
    </row>
    <row r="3" spans="1:18" ht="45.75" customHeight="1" thickBot="1" x14ac:dyDescent="0.3">
      <c r="A3" s="1"/>
      <c r="B3" s="91" t="s">
        <v>4</v>
      </c>
      <c r="C3" s="92"/>
      <c r="D3" s="92"/>
      <c r="E3" s="93">
        <v>1</v>
      </c>
      <c r="F3" s="93"/>
      <c r="G3" s="94"/>
      <c r="H3" s="12"/>
      <c r="I3" s="95" t="str">
        <f>IF(I2=0,"Coinciden", "Cálculo no validado. El Fism PEF 2013 debe ser igual a la Suma del Fism 13 de todos los Municipios")</f>
        <v>Coinciden</v>
      </c>
      <c r="J3" s="96"/>
      <c r="K3" s="97"/>
      <c r="L3" s="6"/>
      <c r="M3" s="7"/>
      <c r="N3" s="1"/>
      <c r="O3" s="8"/>
      <c r="P3" s="1"/>
      <c r="Q3" s="1"/>
      <c r="R3" s="1"/>
    </row>
    <row r="4" spans="1:18" x14ac:dyDescent="0.25">
      <c r="A4" s="1"/>
      <c r="B4" s="98" t="s">
        <v>5</v>
      </c>
      <c r="C4" s="99"/>
      <c r="D4" s="99"/>
      <c r="E4" s="100">
        <f>1-E3</f>
        <v>0</v>
      </c>
      <c r="F4" s="100"/>
      <c r="G4" s="101"/>
      <c r="H4" s="16"/>
      <c r="I4" s="17"/>
      <c r="J4" s="17"/>
      <c r="K4" s="17"/>
      <c r="L4" s="6"/>
      <c r="M4" s="7"/>
      <c r="N4" s="1"/>
      <c r="O4" s="8"/>
      <c r="P4" s="1"/>
      <c r="Q4" s="1"/>
      <c r="R4" s="1"/>
    </row>
    <row r="5" spans="1:18" x14ac:dyDescent="0.25">
      <c r="A5" s="1"/>
      <c r="B5" s="98" t="s">
        <v>6</v>
      </c>
      <c r="C5" s="99"/>
      <c r="D5" s="99"/>
      <c r="E5" s="102">
        <v>3813358952</v>
      </c>
      <c r="F5" s="102"/>
      <c r="G5" s="103"/>
      <c r="H5" s="18" t="s">
        <v>7</v>
      </c>
      <c r="I5" s="19"/>
      <c r="J5" s="19"/>
      <c r="K5" s="19"/>
      <c r="L5" s="6"/>
      <c r="M5" s="7"/>
      <c r="N5" s="1"/>
      <c r="O5" s="8"/>
      <c r="P5" s="1"/>
      <c r="Q5" s="1"/>
      <c r="R5" s="1"/>
    </row>
    <row r="6" spans="1:18" x14ac:dyDescent="0.25">
      <c r="A6" s="1"/>
      <c r="B6" s="98" t="s">
        <v>29</v>
      </c>
      <c r="C6" s="99"/>
      <c r="D6" s="99"/>
      <c r="E6" s="104">
        <v>4762846781</v>
      </c>
      <c r="F6" s="104"/>
      <c r="G6" s="105"/>
      <c r="H6" s="18" t="s">
        <v>33</v>
      </c>
      <c r="I6" s="20"/>
      <c r="J6" s="20"/>
      <c r="K6" s="20"/>
      <c r="L6" s="6"/>
      <c r="M6" s="7"/>
      <c r="N6" s="1"/>
      <c r="O6" s="8"/>
      <c r="P6" s="1"/>
      <c r="Q6" s="1"/>
      <c r="R6" s="1"/>
    </row>
    <row r="7" spans="1:18" x14ac:dyDescent="0.25">
      <c r="A7" s="1"/>
      <c r="B7" s="98" t="s">
        <v>8</v>
      </c>
      <c r="C7" s="99"/>
      <c r="D7" s="99"/>
      <c r="E7" s="106">
        <f>E6-E5</f>
        <v>949487829</v>
      </c>
      <c r="F7" s="106"/>
      <c r="G7" s="107"/>
      <c r="H7" s="16"/>
      <c r="I7" s="19"/>
      <c r="J7" s="19"/>
      <c r="K7" s="19"/>
      <c r="L7" s="6"/>
      <c r="M7" s="7"/>
      <c r="N7" s="1"/>
      <c r="O7" s="8"/>
      <c r="P7" s="1"/>
      <c r="Q7" s="1"/>
      <c r="R7" s="1"/>
    </row>
    <row r="8" spans="1:18" ht="6" customHeight="1" thickBot="1" x14ac:dyDescent="0.3">
      <c r="A8" s="1"/>
      <c r="B8" s="21"/>
      <c r="C8" s="22"/>
      <c r="D8" s="22"/>
      <c r="E8" s="6"/>
      <c r="F8" s="6"/>
      <c r="G8" s="23"/>
      <c r="H8" s="24"/>
      <c r="I8" s="23"/>
      <c r="J8" s="23"/>
      <c r="K8" s="23"/>
      <c r="L8" s="6"/>
      <c r="M8" s="7"/>
      <c r="N8" s="1"/>
      <c r="O8" s="8"/>
      <c r="P8" s="1"/>
      <c r="Q8" s="1"/>
      <c r="R8" s="1"/>
    </row>
    <row r="9" spans="1:18" ht="38.25" customHeight="1" thickBot="1" x14ac:dyDescent="0.3">
      <c r="A9" s="25"/>
      <c r="B9" s="117" t="s">
        <v>482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9"/>
    </row>
    <row r="10" spans="1:18" ht="5.25" customHeight="1" thickBot="1" x14ac:dyDescent="0.3">
      <c r="A10" s="1"/>
      <c r="B10" s="21"/>
      <c r="C10" s="22"/>
      <c r="D10" s="22"/>
      <c r="E10" s="6"/>
      <c r="F10" s="6"/>
      <c r="G10" s="23"/>
      <c r="H10" s="24"/>
      <c r="I10" s="23"/>
      <c r="J10" s="23"/>
      <c r="K10" s="23"/>
      <c r="L10" s="6"/>
      <c r="M10" s="7"/>
      <c r="N10" s="1"/>
      <c r="O10" s="8"/>
      <c r="P10" s="1"/>
      <c r="Q10" s="1"/>
      <c r="R10" s="1"/>
    </row>
    <row r="11" spans="1:18" x14ac:dyDescent="0.25">
      <c r="A11" s="26"/>
      <c r="B11" s="120" t="s">
        <v>9</v>
      </c>
      <c r="C11" s="123" t="s">
        <v>10</v>
      </c>
      <c r="D11" s="124"/>
      <c r="E11" s="124"/>
      <c r="F11" s="125"/>
      <c r="G11" s="132" t="s">
        <v>6</v>
      </c>
      <c r="H11" s="135" t="s">
        <v>11</v>
      </c>
      <c r="I11" s="136"/>
      <c r="J11" s="137"/>
      <c r="K11" s="138" t="s">
        <v>12</v>
      </c>
      <c r="L11" s="139"/>
      <c r="M11" s="140" t="s">
        <v>13</v>
      </c>
      <c r="N11" s="141"/>
      <c r="O11" s="142" t="s">
        <v>14</v>
      </c>
      <c r="P11" s="143"/>
      <c r="Q11" s="144"/>
      <c r="R11" s="145" t="s">
        <v>32</v>
      </c>
    </row>
    <row r="12" spans="1:18" x14ac:dyDescent="0.25">
      <c r="A12" s="27"/>
      <c r="B12" s="121"/>
      <c r="C12" s="126"/>
      <c r="D12" s="127"/>
      <c r="E12" s="127"/>
      <c r="F12" s="128"/>
      <c r="G12" s="133"/>
      <c r="H12" s="28" t="s">
        <v>15</v>
      </c>
      <c r="I12" s="148" t="s">
        <v>30</v>
      </c>
      <c r="J12" s="149"/>
      <c r="K12" s="150" t="s">
        <v>16</v>
      </c>
      <c r="L12" s="150" t="s">
        <v>17</v>
      </c>
      <c r="M12" s="152" t="s">
        <v>18</v>
      </c>
      <c r="N12" s="153"/>
      <c r="O12" s="154" t="s">
        <v>19</v>
      </c>
      <c r="P12" s="115" t="s">
        <v>31</v>
      </c>
      <c r="Q12" s="116"/>
      <c r="R12" s="146"/>
    </row>
    <row r="13" spans="1:18" ht="60.75" thickBot="1" x14ac:dyDescent="0.3">
      <c r="A13" s="26"/>
      <c r="B13" s="122"/>
      <c r="C13" s="129"/>
      <c r="D13" s="130"/>
      <c r="E13" s="130"/>
      <c r="F13" s="131"/>
      <c r="G13" s="134"/>
      <c r="H13" s="29" t="s">
        <v>20</v>
      </c>
      <c r="I13" s="29" t="s">
        <v>21</v>
      </c>
      <c r="J13" s="29" t="s">
        <v>22</v>
      </c>
      <c r="K13" s="151"/>
      <c r="L13" s="151"/>
      <c r="M13" s="30" t="s">
        <v>23</v>
      </c>
      <c r="N13" s="30" t="s">
        <v>24</v>
      </c>
      <c r="O13" s="155"/>
      <c r="P13" s="31" t="s">
        <v>25</v>
      </c>
      <c r="Q13" s="31" t="s">
        <v>26</v>
      </c>
      <c r="R13" s="147"/>
    </row>
    <row r="14" spans="1:18" ht="5.25" customHeight="1" thickBot="1" x14ac:dyDescent="0.3">
      <c r="A14" s="27"/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4"/>
      <c r="P14" s="34"/>
      <c r="Q14" s="34"/>
      <c r="R14" s="34"/>
    </row>
    <row r="15" spans="1:18" ht="15.75" thickBot="1" x14ac:dyDescent="0.3">
      <c r="A15" s="35" t="s">
        <v>27</v>
      </c>
      <c r="B15" s="40" t="s">
        <v>34</v>
      </c>
      <c r="C15" s="86" t="s">
        <v>28</v>
      </c>
      <c r="D15" s="87"/>
      <c r="E15" s="87"/>
      <c r="F15" s="88"/>
      <c r="G15" s="35">
        <f t="shared" ref="G15:R15" si="0">SUM(G17:G233)</f>
        <v>3813358952</v>
      </c>
      <c r="H15" s="35">
        <f t="shared" si="0"/>
        <v>1001727</v>
      </c>
      <c r="I15" s="35">
        <f t="shared" si="0"/>
        <v>1001727</v>
      </c>
      <c r="J15" s="35">
        <f t="shared" si="0"/>
        <v>835.33201163339947</v>
      </c>
      <c r="K15" s="35">
        <f t="shared" si="0"/>
        <v>3.896899817865715</v>
      </c>
      <c r="L15" s="35">
        <f t="shared" si="0"/>
        <v>0.99999999999999967</v>
      </c>
      <c r="M15" s="35">
        <f t="shared" si="0"/>
        <v>217</v>
      </c>
      <c r="N15" s="35">
        <f t="shared" si="0"/>
        <v>0.99999999999999689</v>
      </c>
      <c r="O15" s="35">
        <f t="shared" si="0"/>
        <v>3813358952</v>
      </c>
      <c r="P15" s="35">
        <f t="shared" si="0"/>
        <v>949487828.99999881</v>
      </c>
      <c r="Q15" s="35">
        <f t="shared" si="0"/>
        <v>0</v>
      </c>
      <c r="R15" s="36">
        <f t="shared" si="0"/>
        <v>4762846780.9999981</v>
      </c>
    </row>
    <row r="16" spans="1:18" ht="11.25" customHeight="1" x14ac:dyDescent="0.25">
      <c r="A16" s="27"/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4"/>
      <c r="P16" s="34"/>
      <c r="Q16" s="34"/>
      <c r="R16" s="34"/>
    </row>
    <row r="17" spans="1:50" x14ac:dyDescent="0.25">
      <c r="A17" s="41" t="s">
        <v>481</v>
      </c>
      <c r="B17" s="41" t="s">
        <v>35</v>
      </c>
      <c r="C17" s="84" t="s">
        <v>264</v>
      </c>
      <c r="D17" s="84"/>
      <c r="E17" s="84"/>
      <c r="F17" s="84"/>
      <c r="G17" s="42">
        <v>30666603</v>
      </c>
      <c r="H17" s="43">
        <v>13145</v>
      </c>
      <c r="I17" s="44">
        <f>H17</f>
        <v>13145</v>
      </c>
      <c r="J17" s="45">
        <v>3.7814516599000001</v>
      </c>
      <c r="K17" s="37">
        <f>(I17/$I$15)*J17</f>
        <v>4.962148576347198E-2</v>
      </c>
      <c r="L17" s="37">
        <f>K17/$K$15</f>
        <v>1.2733580046368518E-2</v>
      </c>
      <c r="M17" s="38">
        <f>H17/I17</f>
        <v>1</v>
      </c>
      <c r="N17" s="37">
        <f>M17/$M$15</f>
        <v>4.608294930875576E-3</v>
      </c>
      <c r="O17" s="39">
        <f t="shared" ref="O17:O27" si="1">G17</f>
        <v>30666603</v>
      </c>
      <c r="P17" s="39">
        <f>L17*$E$3*$E$7</f>
        <v>12090379.273624163</v>
      </c>
      <c r="Q17" s="39">
        <f>N17*$E$4*$E$7</f>
        <v>0</v>
      </c>
      <c r="R17" s="39">
        <f>O17+P17+Q17</f>
        <v>42756982.273624167</v>
      </c>
      <c r="S17" t="s">
        <v>264</v>
      </c>
      <c r="T17">
        <v>13145</v>
      </c>
      <c r="U17">
        <v>3.7814519999999998</v>
      </c>
      <c r="V17">
        <v>1.31223E-2</v>
      </c>
      <c r="W17">
        <v>4.9621499999999999E-2</v>
      </c>
      <c r="X17">
        <v>1.2733599999999999E-2</v>
      </c>
      <c r="Y17" t="b">
        <f>EXACT(S17,C17)</f>
        <v>1</v>
      </c>
      <c r="Z17" s="178">
        <f>T17-H17</f>
        <v>0</v>
      </c>
      <c r="AA17" s="181">
        <f>U17-J17</f>
        <v>3.4009999971829075E-7</v>
      </c>
      <c r="AB17" s="46">
        <f>W17/K17</f>
        <v>1.000000286902494</v>
      </c>
      <c r="AC17" s="46">
        <f>X17/L17</f>
        <v>1.0000015670087603</v>
      </c>
      <c r="AD17" t="s">
        <v>264</v>
      </c>
      <c r="AE17">
        <v>949487829</v>
      </c>
      <c r="AF17">
        <v>1.2733599999999999E-2</v>
      </c>
      <c r="AG17">
        <v>12090379.27</v>
      </c>
      <c r="AH17" t="b">
        <f>EXACT(AD17,C17)</f>
        <v>1</v>
      </c>
      <c r="AI17" s="178">
        <f>AE17-$E$7</f>
        <v>0</v>
      </c>
      <c r="AJ17" s="46">
        <f>AF17/L17</f>
        <v>1.0000015670087603</v>
      </c>
      <c r="AK17" s="46">
        <f>AG17-P17</f>
        <v>-3.6241635680198669E-3</v>
      </c>
      <c r="AL17" t="s">
        <v>264</v>
      </c>
      <c r="AM17">
        <v>30666603</v>
      </c>
      <c r="AN17" t="b">
        <f>EXACT(AL17,C17)</f>
        <v>1</v>
      </c>
      <c r="AO17" s="178">
        <f>AM17-G17</f>
        <v>0</v>
      </c>
      <c r="AP17">
        <v>1</v>
      </c>
      <c r="AQ17" t="s">
        <v>264</v>
      </c>
      <c r="AR17">
        <v>30666603</v>
      </c>
      <c r="AS17">
        <v>12090379.27</v>
      </c>
      <c r="AT17">
        <v>42756982</v>
      </c>
      <c r="AU17" t="b">
        <f>EXACT(AQ17,C17)</f>
        <v>1</v>
      </c>
      <c r="AV17" s="46">
        <f>AR17-O17</f>
        <v>0</v>
      </c>
      <c r="AW17" s="46">
        <f>AS17-P17</f>
        <v>-3.6241635680198669E-3</v>
      </c>
      <c r="AX17" s="46">
        <f>AT17-R17</f>
        <v>-0.27362416684627533</v>
      </c>
    </row>
    <row r="18" spans="1:50" x14ac:dyDescent="0.25">
      <c r="A18" s="41" t="s">
        <v>481</v>
      </c>
      <c r="B18" s="41" t="s">
        <v>36</v>
      </c>
      <c r="C18" s="84" t="s">
        <v>265</v>
      </c>
      <c r="D18" s="84"/>
      <c r="E18" s="84"/>
      <c r="F18" s="84"/>
      <c r="G18" s="42">
        <v>7247098</v>
      </c>
      <c r="H18" s="43">
        <v>1725</v>
      </c>
      <c r="I18" s="44">
        <f t="shared" ref="I18:I81" si="2">H18</f>
        <v>1725</v>
      </c>
      <c r="J18" s="45">
        <v>3.8073522088999998</v>
      </c>
      <c r="K18" s="37">
        <f t="shared" ref="K18:K27" si="3">(I18/$I$15)*J18</f>
        <v>6.5563597271037916E-3</v>
      </c>
      <c r="L18" s="37">
        <f t="shared" ref="L18:L27" si="4">K18/$K$15</f>
        <v>1.6824552935760691E-3</v>
      </c>
      <c r="M18" s="38">
        <f t="shared" ref="M18:M27" si="5">H18/I18</f>
        <v>1</v>
      </c>
      <c r="N18" s="37">
        <f t="shared" ref="N18:N27" si="6">M18/$M$15</f>
        <v>4.608294930875576E-3</v>
      </c>
      <c r="O18" s="39">
        <f t="shared" si="1"/>
        <v>7247098</v>
      </c>
      <c r="P18" s="39">
        <f t="shared" ref="P18:P27" si="7">L18*$E$3*$E$7</f>
        <v>1597470.8240870994</v>
      </c>
      <c r="Q18" s="39">
        <f t="shared" ref="Q18:Q27" si="8">N18*$E$4*$E$7</f>
        <v>0</v>
      </c>
      <c r="R18" s="39">
        <f t="shared" ref="R18:R27" si="9">O18+P18+Q18</f>
        <v>8844568.8240871001</v>
      </c>
      <c r="S18" t="s">
        <v>265</v>
      </c>
      <c r="T18">
        <v>1725</v>
      </c>
      <c r="U18">
        <v>3.8073519999999998</v>
      </c>
      <c r="V18">
        <v>1.722E-3</v>
      </c>
      <c r="W18">
        <v>6.5564000000000004E-3</v>
      </c>
      <c r="X18">
        <v>1.6825E-3</v>
      </c>
      <c r="Y18" t="b">
        <f t="shared" ref="Y18:Y81" si="10">EXACT(S18,C18)</f>
        <v>1</v>
      </c>
      <c r="Z18" s="178">
        <f t="shared" ref="Z18:Z81" si="11">T18-H18</f>
        <v>0</v>
      </c>
      <c r="AA18" s="181">
        <f t="shared" ref="AA18:AA81" si="12">U18-J18</f>
        <v>-2.0889999996498432E-7</v>
      </c>
      <c r="AB18" s="46">
        <f t="shared" ref="AB18:AB81" si="13">W18/K18</f>
        <v>1.00000614256964</v>
      </c>
      <c r="AC18" s="46">
        <f t="shared" ref="AC18:AC81" si="14">X18/L18</f>
        <v>1.0000265721318728</v>
      </c>
      <c r="AD18" t="s">
        <v>265</v>
      </c>
      <c r="AE18">
        <v>949487829</v>
      </c>
      <c r="AF18">
        <v>1.6825E-3</v>
      </c>
      <c r="AG18">
        <v>1597470.82</v>
      </c>
      <c r="AH18" t="b">
        <f t="shared" ref="AH18:AH81" si="15">EXACT(AD18,C18)</f>
        <v>1</v>
      </c>
      <c r="AI18" s="178">
        <f t="shared" ref="AI18:AI81" si="16">AE18-$E$7</f>
        <v>0</v>
      </c>
      <c r="AJ18" s="46">
        <f t="shared" ref="AJ18:AJ81" si="17">AF18/L18</f>
        <v>1.0000265721318728</v>
      </c>
      <c r="AK18" s="46">
        <f t="shared" ref="AK18:AK81" si="18">AG18-P18</f>
        <v>-4.087099339812994E-3</v>
      </c>
      <c r="AL18" t="s">
        <v>265</v>
      </c>
      <c r="AM18">
        <v>7247098</v>
      </c>
      <c r="AN18" t="b">
        <f t="shared" ref="AN18:AN81" si="19">EXACT(AL18,C18)</f>
        <v>1</v>
      </c>
      <c r="AO18" s="178">
        <f t="shared" ref="AO18:AO81" si="20">AM18-G18</f>
        <v>0</v>
      </c>
      <c r="AP18">
        <v>2</v>
      </c>
      <c r="AQ18" t="s">
        <v>265</v>
      </c>
      <c r="AR18">
        <v>7247098</v>
      </c>
      <c r="AS18">
        <v>1597470.82</v>
      </c>
      <c r="AT18">
        <v>8844569</v>
      </c>
      <c r="AU18" t="b">
        <f t="shared" ref="AU18:AU81" si="21">EXACT(AQ18,C18)</f>
        <v>1</v>
      </c>
      <c r="AV18" s="46">
        <f t="shared" ref="AV18:AV81" si="22">AR18-O18</f>
        <v>0</v>
      </c>
      <c r="AW18" s="46">
        <f t="shared" ref="AW18:AW81" si="23">AS18-P18</f>
        <v>-4.087099339812994E-3</v>
      </c>
      <c r="AX18" s="46">
        <f t="shared" ref="AX18:AX81" si="24">AT18-R18</f>
        <v>0.17591289989650249</v>
      </c>
    </row>
    <row r="19" spans="1:50" x14ac:dyDescent="0.25">
      <c r="A19" s="41" t="s">
        <v>481</v>
      </c>
      <c r="B19" s="41" t="s">
        <v>37</v>
      </c>
      <c r="C19" s="84" t="s">
        <v>266</v>
      </c>
      <c r="D19" s="84"/>
      <c r="E19" s="84"/>
      <c r="F19" s="84"/>
      <c r="G19" s="42">
        <v>29301398</v>
      </c>
      <c r="H19" s="43">
        <v>7262</v>
      </c>
      <c r="I19" s="44">
        <f t="shared" si="2"/>
        <v>7262</v>
      </c>
      <c r="J19" s="45">
        <v>3.7235602995999999</v>
      </c>
      <c r="K19" s="37">
        <f t="shared" si="3"/>
        <v>2.6993876471029733E-2</v>
      </c>
      <c r="L19" s="37">
        <f t="shared" si="4"/>
        <v>6.927013198356727E-3</v>
      </c>
      <c r="M19" s="38">
        <f t="shared" si="5"/>
        <v>1</v>
      </c>
      <c r="N19" s="37">
        <f t="shared" si="6"/>
        <v>4.608294930875576E-3</v>
      </c>
      <c r="O19" s="39">
        <f t="shared" si="1"/>
        <v>29301398</v>
      </c>
      <c r="P19" s="39">
        <f t="shared" si="7"/>
        <v>6577114.7231620755</v>
      </c>
      <c r="Q19" s="39">
        <f t="shared" si="8"/>
        <v>0</v>
      </c>
      <c r="R19" s="39">
        <f t="shared" si="9"/>
        <v>35878512.723162077</v>
      </c>
      <c r="S19" t="s">
        <v>266</v>
      </c>
      <c r="T19">
        <v>7262</v>
      </c>
      <c r="U19">
        <v>3.72356</v>
      </c>
      <c r="V19">
        <v>7.2494999999999999E-3</v>
      </c>
      <c r="W19">
        <v>2.6993900000000001E-2</v>
      </c>
      <c r="X19">
        <v>6.927E-3</v>
      </c>
      <c r="Y19" t="b">
        <f t="shared" si="10"/>
        <v>1</v>
      </c>
      <c r="Z19" s="178">
        <f t="shared" si="11"/>
        <v>0</v>
      </c>
      <c r="AA19" s="181">
        <f t="shared" si="12"/>
        <v>-2.995999999200194E-7</v>
      </c>
      <c r="AB19" s="46">
        <f t="shared" si="13"/>
        <v>1.0000008716410291</v>
      </c>
      <c r="AC19" s="46">
        <f t="shared" si="14"/>
        <v>0.99999809465402345</v>
      </c>
      <c r="AD19" t="s">
        <v>266</v>
      </c>
      <c r="AE19">
        <v>949487829</v>
      </c>
      <c r="AF19">
        <v>6.927E-3</v>
      </c>
      <c r="AG19">
        <v>6577114.7199999997</v>
      </c>
      <c r="AH19" t="b">
        <f t="shared" si="15"/>
        <v>1</v>
      </c>
      <c r="AI19" s="178">
        <f t="shared" si="16"/>
        <v>0</v>
      </c>
      <c r="AJ19" s="46">
        <f t="shared" si="17"/>
        <v>0.99999809465402345</v>
      </c>
      <c r="AK19" s="46">
        <f t="shared" si="18"/>
        <v>-3.1620757654309273E-3</v>
      </c>
      <c r="AL19" t="s">
        <v>266</v>
      </c>
      <c r="AM19">
        <v>29301398</v>
      </c>
      <c r="AN19" t="b">
        <f t="shared" si="19"/>
        <v>1</v>
      </c>
      <c r="AO19" s="178">
        <f t="shared" si="20"/>
        <v>0</v>
      </c>
      <c r="AP19">
        <v>3</v>
      </c>
      <c r="AQ19" t="s">
        <v>266</v>
      </c>
      <c r="AR19">
        <v>29301398</v>
      </c>
      <c r="AS19">
        <v>6577114.7199999997</v>
      </c>
      <c r="AT19">
        <v>35878513</v>
      </c>
      <c r="AU19" t="b">
        <f t="shared" si="21"/>
        <v>1</v>
      </c>
      <c r="AV19" s="46">
        <f t="shared" si="22"/>
        <v>0</v>
      </c>
      <c r="AW19" s="46">
        <f t="shared" si="23"/>
        <v>-3.1620757654309273E-3</v>
      </c>
      <c r="AX19" s="46">
        <f t="shared" si="24"/>
        <v>0.27683792263269424</v>
      </c>
    </row>
    <row r="20" spans="1:50" x14ac:dyDescent="0.25">
      <c r="A20" s="41" t="s">
        <v>481</v>
      </c>
      <c r="B20" s="41" t="s">
        <v>38</v>
      </c>
      <c r="C20" s="84" t="s">
        <v>267</v>
      </c>
      <c r="D20" s="84"/>
      <c r="E20" s="84"/>
      <c r="F20" s="84"/>
      <c r="G20" s="42">
        <v>31007644</v>
      </c>
      <c r="H20" s="43">
        <v>8505</v>
      </c>
      <c r="I20" s="44">
        <f t="shared" si="2"/>
        <v>8505</v>
      </c>
      <c r="J20" s="45">
        <v>3.7277841693</v>
      </c>
      <c r="K20" s="37">
        <f t="shared" si="3"/>
        <v>3.1650144560240963E-2</v>
      </c>
      <c r="L20" s="37">
        <f t="shared" si="4"/>
        <v>8.1218779130881949E-3</v>
      </c>
      <c r="M20" s="38">
        <f t="shared" si="5"/>
        <v>1</v>
      </c>
      <c r="N20" s="37">
        <f t="shared" si="6"/>
        <v>4.608294930875576E-3</v>
      </c>
      <c r="O20" s="39">
        <f t="shared" si="1"/>
        <v>31007644</v>
      </c>
      <c r="P20" s="39">
        <f t="shared" si="7"/>
        <v>7711624.2271011611</v>
      </c>
      <c r="Q20" s="39">
        <f t="shared" si="8"/>
        <v>0</v>
      </c>
      <c r="R20" s="39">
        <f t="shared" si="9"/>
        <v>38719268.227101162</v>
      </c>
      <c r="S20" t="s">
        <v>267</v>
      </c>
      <c r="T20">
        <v>8505</v>
      </c>
      <c r="U20">
        <v>3.7277840000000002</v>
      </c>
      <c r="V20">
        <v>8.4902999999999992E-3</v>
      </c>
      <c r="W20">
        <v>3.16501E-2</v>
      </c>
      <c r="X20">
        <v>8.1218999999999996E-3</v>
      </c>
      <c r="Y20" t="b">
        <f t="shared" si="10"/>
        <v>1</v>
      </c>
      <c r="Z20" s="178">
        <f t="shared" si="11"/>
        <v>0</v>
      </c>
      <c r="AA20" s="181">
        <f t="shared" si="12"/>
        <v>-1.6929999979709009E-7</v>
      </c>
      <c r="AB20" s="46">
        <f t="shared" si="13"/>
        <v>0.99999859209992303</v>
      </c>
      <c r="AC20" s="46">
        <f t="shared" si="14"/>
        <v>1.0000027194341063</v>
      </c>
      <c r="AD20" t="s">
        <v>267</v>
      </c>
      <c r="AE20">
        <v>949487829</v>
      </c>
      <c r="AF20">
        <v>8.1218999999999996E-3</v>
      </c>
      <c r="AG20">
        <v>7711624.2300000004</v>
      </c>
      <c r="AH20" t="b">
        <f t="shared" si="15"/>
        <v>1</v>
      </c>
      <c r="AI20" s="178">
        <f t="shared" si="16"/>
        <v>0</v>
      </c>
      <c r="AJ20" s="46">
        <f t="shared" si="17"/>
        <v>1.0000027194341063</v>
      </c>
      <c r="AK20" s="46">
        <f t="shared" si="18"/>
        <v>2.8988393023610115E-3</v>
      </c>
      <c r="AL20" t="s">
        <v>267</v>
      </c>
      <c r="AM20">
        <v>31007644</v>
      </c>
      <c r="AN20" t="b">
        <f t="shared" si="19"/>
        <v>1</v>
      </c>
      <c r="AO20" s="178">
        <f t="shared" si="20"/>
        <v>0</v>
      </c>
      <c r="AP20">
        <v>4</v>
      </c>
      <c r="AQ20" t="s">
        <v>267</v>
      </c>
      <c r="AR20">
        <v>31007644</v>
      </c>
      <c r="AS20">
        <v>7711624.2300000004</v>
      </c>
      <c r="AT20">
        <v>38719268</v>
      </c>
      <c r="AU20" t="b">
        <f t="shared" si="21"/>
        <v>1</v>
      </c>
      <c r="AV20" s="46">
        <f t="shared" si="22"/>
        <v>0</v>
      </c>
      <c r="AW20" s="46">
        <f t="shared" si="23"/>
        <v>2.8988393023610115E-3</v>
      </c>
      <c r="AX20" s="46">
        <f t="shared" si="24"/>
        <v>-0.2271011620759964</v>
      </c>
    </row>
    <row r="21" spans="1:50" x14ac:dyDescent="0.25">
      <c r="A21" s="41" t="s">
        <v>481</v>
      </c>
      <c r="B21" s="41" t="s">
        <v>39</v>
      </c>
      <c r="C21" s="84" t="s">
        <v>268</v>
      </c>
      <c r="D21" s="84"/>
      <c r="E21" s="84"/>
      <c r="F21" s="84"/>
      <c r="G21" s="42">
        <v>4052001</v>
      </c>
      <c r="H21" s="43">
        <v>1042</v>
      </c>
      <c r="I21" s="44">
        <f t="shared" si="2"/>
        <v>1042</v>
      </c>
      <c r="J21" s="45">
        <v>3.6518009277000001</v>
      </c>
      <c r="K21" s="37">
        <f t="shared" si="3"/>
        <v>3.7986163562162144E-3</v>
      </c>
      <c r="L21" s="37">
        <f t="shared" si="4"/>
        <v>9.7477906380889995E-4</v>
      </c>
      <c r="M21" s="38">
        <f t="shared" si="5"/>
        <v>1</v>
      </c>
      <c r="N21" s="37">
        <f t="shared" si="6"/>
        <v>4.608294930875576E-3</v>
      </c>
      <c r="O21" s="39">
        <f t="shared" si="1"/>
        <v>4052001</v>
      </c>
      <c r="P21" s="39">
        <f t="shared" si="7"/>
        <v>925540.85705056484</v>
      </c>
      <c r="Q21" s="39">
        <f t="shared" si="8"/>
        <v>0</v>
      </c>
      <c r="R21" s="39">
        <f t="shared" si="9"/>
        <v>4977541.8570505651</v>
      </c>
      <c r="S21" t="s">
        <v>268</v>
      </c>
      <c r="T21">
        <v>1042</v>
      </c>
      <c r="U21">
        <v>3.6518009999999999</v>
      </c>
      <c r="V21">
        <v>1.0402E-3</v>
      </c>
      <c r="W21">
        <v>3.7986000000000001E-3</v>
      </c>
      <c r="X21">
        <v>9.7479999999999995E-4</v>
      </c>
      <c r="Y21" t="b">
        <f t="shared" si="10"/>
        <v>1</v>
      </c>
      <c r="Z21" s="178">
        <f t="shared" si="11"/>
        <v>0</v>
      </c>
      <c r="AA21" s="181">
        <f t="shared" si="12"/>
        <v>7.2299999764879885E-8</v>
      </c>
      <c r="AB21" s="46">
        <f t="shared" si="13"/>
        <v>0.99999569416474832</v>
      </c>
      <c r="AC21" s="46">
        <f t="shared" si="14"/>
        <v>1.0000214778834275</v>
      </c>
      <c r="AD21" t="s">
        <v>268</v>
      </c>
      <c r="AE21">
        <v>949487829</v>
      </c>
      <c r="AF21">
        <v>9.7479999999999995E-4</v>
      </c>
      <c r="AG21">
        <v>925540.86</v>
      </c>
      <c r="AH21" t="b">
        <f t="shared" si="15"/>
        <v>1</v>
      </c>
      <c r="AI21" s="178">
        <f t="shared" si="16"/>
        <v>0</v>
      </c>
      <c r="AJ21" s="46">
        <f t="shared" si="17"/>
        <v>1.0000214778834275</v>
      </c>
      <c r="AK21" s="46">
        <f t="shared" si="18"/>
        <v>2.9494351474568248E-3</v>
      </c>
      <c r="AL21" t="s">
        <v>268</v>
      </c>
      <c r="AM21">
        <v>4052001</v>
      </c>
      <c r="AN21" t="b">
        <f t="shared" si="19"/>
        <v>1</v>
      </c>
      <c r="AO21" s="178">
        <f t="shared" si="20"/>
        <v>0</v>
      </c>
      <c r="AP21">
        <v>5</v>
      </c>
      <c r="AQ21" t="s">
        <v>268</v>
      </c>
      <c r="AR21">
        <v>4052001</v>
      </c>
      <c r="AS21">
        <v>925540.86</v>
      </c>
      <c r="AT21">
        <v>4977542</v>
      </c>
      <c r="AU21" t="b">
        <f t="shared" si="21"/>
        <v>1</v>
      </c>
      <c r="AV21" s="46">
        <f t="shared" si="22"/>
        <v>0</v>
      </c>
      <c r="AW21" s="46">
        <f t="shared" si="23"/>
        <v>2.9494351474568248E-3</v>
      </c>
      <c r="AX21" s="46">
        <f t="shared" si="24"/>
        <v>0.14294943492859602</v>
      </c>
    </row>
    <row r="22" spans="1:50" x14ac:dyDescent="0.25">
      <c r="A22" s="41" t="s">
        <v>481</v>
      </c>
      <c r="B22" s="41" t="s">
        <v>40</v>
      </c>
      <c r="C22" s="84" t="s">
        <v>269</v>
      </c>
      <c r="D22" s="84"/>
      <c r="E22" s="84"/>
      <c r="F22" s="84"/>
      <c r="G22" s="42">
        <v>24713513</v>
      </c>
      <c r="H22" s="43">
        <v>6980</v>
      </c>
      <c r="I22" s="44">
        <f t="shared" si="2"/>
        <v>6980</v>
      </c>
      <c r="J22" s="45">
        <v>3.8562363514000002</v>
      </c>
      <c r="K22" s="37">
        <f t="shared" si="3"/>
        <v>2.6870125026850631E-2</v>
      </c>
      <c r="L22" s="37">
        <f t="shared" si="4"/>
        <v>6.895256815087198E-3</v>
      </c>
      <c r="M22" s="38">
        <f t="shared" si="5"/>
        <v>1</v>
      </c>
      <c r="N22" s="37">
        <f t="shared" si="6"/>
        <v>4.608294930875576E-3</v>
      </c>
      <c r="O22" s="39">
        <f t="shared" si="1"/>
        <v>24713513</v>
      </c>
      <c r="P22" s="39">
        <f t="shared" si="7"/>
        <v>6546962.423754598</v>
      </c>
      <c r="Q22" s="39">
        <f t="shared" si="8"/>
        <v>0</v>
      </c>
      <c r="R22" s="39">
        <f t="shared" si="9"/>
        <v>31260475.423754599</v>
      </c>
      <c r="S22" t="s">
        <v>269</v>
      </c>
      <c r="T22">
        <v>6980</v>
      </c>
      <c r="U22">
        <v>3.856236</v>
      </c>
      <c r="V22">
        <v>6.9680000000000002E-3</v>
      </c>
      <c r="W22">
        <v>2.6870100000000001E-2</v>
      </c>
      <c r="X22">
        <v>6.8953E-3</v>
      </c>
      <c r="Y22" t="b">
        <f t="shared" si="10"/>
        <v>1</v>
      </c>
      <c r="Z22" s="178">
        <f t="shared" si="11"/>
        <v>0</v>
      </c>
      <c r="AA22" s="181">
        <f t="shared" si="12"/>
        <v>-3.5140000020916773E-7</v>
      </c>
      <c r="AB22" s="46">
        <f t="shared" si="13"/>
        <v>0.9999990685993978</v>
      </c>
      <c r="AC22" s="46">
        <f t="shared" si="14"/>
        <v>1.0000062629883064</v>
      </c>
      <c r="AD22" t="s">
        <v>269</v>
      </c>
      <c r="AE22">
        <v>949487829</v>
      </c>
      <c r="AF22">
        <v>6.8953E-3</v>
      </c>
      <c r="AG22">
        <v>6546962.4199999999</v>
      </c>
      <c r="AH22" t="b">
        <f t="shared" si="15"/>
        <v>1</v>
      </c>
      <c r="AI22" s="178">
        <f t="shared" si="16"/>
        <v>0</v>
      </c>
      <c r="AJ22" s="46">
        <f t="shared" si="17"/>
        <v>1.0000062629883064</v>
      </c>
      <c r="AK22" s="46">
        <f t="shared" si="18"/>
        <v>-3.7545980885624886E-3</v>
      </c>
      <c r="AL22" t="s">
        <v>269</v>
      </c>
      <c r="AM22">
        <v>24713513</v>
      </c>
      <c r="AN22" t="b">
        <f t="shared" si="19"/>
        <v>1</v>
      </c>
      <c r="AO22" s="178">
        <f t="shared" si="20"/>
        <v>0</v>
      </c>
      <c r="AP22">
        <v>6</v>
      </c>
      <c r="AQ22" t="s">
        <v>269</v>
      </c>
      <c r="AR22">
        <v>24713513</v>
      </c>
      <c r="AS22">
        <v>6546962.4199999999</v>
      </c>
      <c r="AT22">
        <v>31260475</v>
      </c>
      <c r="AU22" t="b">
        <f t="shared" si="21"/>
        <v>1</v>
      </c>
      <c r="AV22" s="46">
        <f t="shared" si="22"/>
        <v>0</v>
      </c>
      <c r="AW22" s="46">
        <f t="shared" si="23"/>
        <v>-3.7545980885624886E-3</v>
      </c>
      <c r="AX22" s="46">
        <f t="shared" si="24"/>
        <v>-0.42375459894537926</v>
      </c>
    </row>
    <row r="23" spans="1:50" x14ac:dyDescent="0.25">
      <c r="A23" s="41" t="s">
        <v>481</v>
      </c>
      <c r="B23" s="41" t="s">
        <v>41</v>
      </c>
      <c r="C23" s="84" t="s">
        <v>270</v>
      </c>
      <c r="D23" s="84"/>
      <c r="E23" s="84"/>
      <c r="F23" s="84"/>
      <c r="G23" s="42">
        <v>4788250</v>
      </c>
      <c r="H23" s="43">
        <v>1386</v>
      </c>
      <c r="I23" s="44">
        <f t="shared" si="2"/>
        <v>1386</v>
      </c>
      <c r="J23" s="45">
        <v>3.8603512334999999</v>
      </c>
      <c r="K23" s="37">
        <f t="shared" si="3"/>
        <v>5.3412225183418231E-3</v>
      </c>
      <c r="L23" s="37">
        <f t="shared" si="4"/>
        <v>1.3706337776132891E-3</v>
      </c>
      <c r="M23" s="38">
        <f t="shared" si="5"/>
        <v>1</v>
      </c>
      <c r="N23" s="37">
        <f t="shared" si="6"/>
        <v>4.608294930875576E-3</v>
      </c>
      <c r="O23" s="39">
        <f t="shared" si="1"/>
        <v>4788250</v>
      </c>
      <c r="P23" s="39">
        <f t="shared" si="7"/>
        <v>1301400.0898601105</v>
      </c>
      <c r="Q23" s="39">
        <f t="shared" si="8"/>
        <v>0</v>
      </c>
      <c r="R23" s="39">
        <f t="shared" si="9"/>
        <v>6089650.0898601105</v>
      </c>
      <c r="S23" t="s">
        <v>270</v>
      </c>
      <c r="T23">
        <v>1386</v>
      </c>
      <c r="U23">
        <v>3.8603510000000001</v>
      </c>
      <c r="V23">
        <v>1.3836E-3</v>
      </c>
      <c r="W23">
        <v>5.3411999999999999E-3</v>
      </c>
      <c r="X23">
        <v>1.3706E-3</v>
      </c>
      <c r="Y23" t="b">
        <f t="shared" si="10"/>
        <v>1</v>
      </c>
      <c r="Z23" s="178">
        <f t="shared" si="11"/>
        <v>0</v>
      </c>
      <c r="AA23" s="181">
        <f t="shared" si="12"/>
        <v>-2.3349999977995139E-7</v>
      </c>
      <c r="AB23" s="46">
        <f t="shared" si="13"/>
        <v>0.99999578404723899</v>
      </c>
      <c r="AC23" s="46">
        <f t="shared" si="14"/>
        <v>0.99997535620831712</v>
      </c>
      <c r="AD23" t="s">
        <v>270</v>
      </c>
      <c r="AE23">
        <v>949487829</v>
      </c>
      <c r="AF23">
        <v>1.3706E-3</v>
      </c>
      <c r="AG23">
        <v>1301400.0900000001</v>
      </c>
      <c r="AH23" t="b">
        <f t="shared" si="15"/>
        <v>1</v>
      </c>
      <c r="AI23" s="178">
        <f t="shared" si="16"/>
        <v>0</v>
      </c>
      <c r="AJ23" s="46">
        <f t="shared" si="17"/>
        <v>0.99997535620831712</v>
      </c>
      <c r="AK23" s="46">
        <f t="shared" si="18"/>
        <v>1.398895401507616E-4</v>
      </c>
      <c r="AL23" t="s">
        <v>270</v>
      </c>
      <c r="AM23">
        <v>4788250</v>
      </c>
      <c r="AN23" t="b">
        <f t="shared" si="19"/>
        <v>1</v>
      </c>
      <c r="AO23" s="178">
        <f t="shared" si="20"/>
        <v>0</v>
      </c>
      <c r="AP23">
        <v>7</v>
      </c>
      <c r="AQ23" t="s">
        <v>270</v>
      </c>
      <c r="AR23">
        <v>4788250</v>
      </c>
      <c r="AS23">
        <v>1301400.0900000001</v>
      </c>
      <c r="AT23">
        <v>6089650</v>
      </c>
      <c r="AU23" t="b">
        <f t="shared" si="21"/>
        <v>1</v>
      </c>
      <c r="AV23" s="46">
        <f t="shared" si="22"/>
        <v>0</v>
      </c>
      <c r="AW23" s="46">
        <f t="shared" si="23"/>
        <v>1.398895401507616E-4</v>
      </c>
      <c r="AX23" s="46">
        <f t="shared" si="24"/>
        <v>-8.986011054366827E-2</v>
      </c>
    </row>
    <row r="24" spans="1:50" x14ac:dyDescent="0.25">
      <c r="A24" s="41" t="s">
        <v>481</v>
      </c>
      <c r="B24" s="41" t="s">
        <v>42</v>
      </c>
      <c r="C24" s="84" t="s">
        <v>271</v>
      </c>
      <c r="D24" s="84"/>
      <c r="E24" s="84"/>
      <c r="F24" s="84"/>
      <c r="G24" s="42">
        <v>7449925</v>
      </c>
      <c r="H24" s="43">
        <v>2078</v>
      </c>
      <c r="I24" s="44">
        <f t="shared" si="2"/>
        <v>2078</v>
      </c>
      <c r="J24" s="45">
        <v>3.7214295397999999</v>
      </c>
      <c r="K24" s="37">
        <f t="shared" si="3"/>
        <v>7.7197984917092184E-3</v>
      </c>
      <c r="L24" s="37">
        <f t="shared" si="4"/>
        <v>1.9810102523849992E-3</v>
      </c>
      <c r="M24" s="38">
        <f t="shared" si="5"/>
        <v>1</v>
      </c>
      <c r="N24" s="37">
        <f t="shared" si="6"/>
        <v>4.608294930875576E-3</v>
      </c>
      <c r="O24" s="39">
        <f t="shared" si="1"/>
        <v>7449925</v>
      </c>
      <c r="P24" s="39">
        <f t="shared" si="7"/>
        <v>1880945.123763775</v>
      </c>
      <c r="Q24" s="39">
        <f t="shared" si="8"/>
        <v>0</v>
      </c>
      <c r="R24" s="39">
        <f t="shared" si="9"/>
        <v>9330870.1237637755</v>
      </c>
      <c r="S24" t="s">
        <v>271</v>
      </c>
      <c r="T24">
        <v>2078</v>
      </c>
      <c r="U24">
        <v>3.7214299999999998</v>
      </c>
      <c r="V24">
        <v>2.0744000000000001E-3</v>
      </c>
      <c r="W24">
        <v>7.7197999999999998E-3</v>
      </c>
      <c r="X24">
        <v>1.9810000000000001E-3</v>
      </c>
      <c r="Y24" t="b">
        <f t="shared" si="10"/>
        <v>1</v>
      </c>
      <c r="Z24" s="178">
        <f t="shared" si="11"/>
        <v>0</v>
      </c>
      <c r="AA24" s="181">
        <f t="shared" si="12"/>
        <v>4.6019999988544669E-7</v>
      </c>
      <c r="AB24" s="46">
        <f t="shared" si="13"/>
        <v>1.0000001953795534</v>
      </c>
      <c r="AC24" s="46">
        <f t="shared" si="14"/>
        <v>0.99999482466837974</v>
      </c>
      <c r="AD24" t="s">
        <v>271</v>
      </c>
      <c r="AE24">
        <v>949487829</v>
      </c>
      <c r="AF24">
        <v>1.9810000000000001E-3</v>
      </c>
      <c r="AG24">
        <v>1880945.12</v>
      </c>
      <c r="AH24" t="b">
        <f t="shared" si="15"/>
        <v>1</v>
      </c>
      <c r="AI24" s="178">
        <f t="shared" si="16"/>
        <v>0</v>
      </c>
      <c r="AJ24" s="46">
        <f t="shared" si="17"/>
        <v>0.99999482466837974</v>
      </c>
      <c r="AK24" s="46">
        <f t="shared" si="18"/>
        <v>-3.7637748755514622E-3</v>
      </c>
      <c r="AL24" t="s">
        <v>271</v>
      </c>
      <c r="AM24">
        <v>7449925</v>
      </c>
      <c r="AN24" t="b">
        <f t="shared" si="19"/>
        <v>1</v>
      </c>
      <c r="AO24" s="178">
        <f t="shared" si="20"/>
        <v>0</v>
      </c>
      <c r="AP24">
        <v>8</v>
      </c>
      <c r="AQ24" t="s">
        <v>271</v>
      </c>
      <c r="AR24">
        <v>7449925</v>
      </c>
      <c r="AS24">
        <v>1880945.12</v>
      </c>
      <c r="AT24">
        <v>9330870</v>
      </c>
      <c r="AU24" t="b">
        <f t="shared" si="21"/>
        <v>1</v>
      </c>
      <c r="AV24" s="46">
        <f t="shared" si="22"/>
        <v>0</v>
      </c>
      <c r="AW24" s="46">
        <f t="shared" si="23"/>
        <v>-3.7637748755514622E-3</v>
      </c>
      <c r="AX24" s="46">
        <f t="shared" si="24"/>
        <v>-0.12376377545297146</v>
      </c>
    </row>
    <row r="25" spans="1:50" x14ac:dyDescent="0.25">
      <c r="A25" s="41" t="s">
        <v>481</v>
      </c>
      <c r="B25" s="41" t="s">
        <v>43</v>
      </c>
      <c r="C25" s="84" t="s">
        <v>272</v>
      </c>
      <c r="D25" s="84"/>
      <c r="E25" s="84"/>
      <c r="F25" s="84"/>
      <c r="G25" s="42">
        <v>1802467</v>
      </c>
      <c r="H25" s="43">
        <v>413</v>
      </c>
      <c r="I25" s="44">
        <f t="shared" si="2"/>
        <v>413</v>
      </c>
      <c r="J25" s="45">
        <v>4.1059704929</v>
      </c>
      <c r="K25" s="37">
        <f t="shared" si="3"/>
        <v>1.6928422749588462E-3</v>
      </c>
      <c r="L25" s="37">
        <f t="shared" si="4"/>
        <v>4.3440744029339597E-4</v>
      </c>
      <c r="M25" s="38">
        <f t="shared" si="5"/>
        <v>1</v>
      </c>
      <c r="N25" s="37">
        <f t="shared" si="6"/>
        <v>4.608294930875576E-3</v>
      </c>
      <c r="O25" s="39">
        <f t="shared" si="1"/>
        <v>1802467</v>
      </c>
      <c r="P25" s="39">
        <f t="shared" si="7"/>
        <v>412464.57738562365</v>
      </c>
      <c r="Q25" s="39">
        <f t="shared" si="8"/>
        <v>0</v>
      </c>
      <c r="R25" s="39">
        <f t="shared" si="9"/>
        <v>2214931.5773856235</v>
      </c>
      <c r="S25" t="s">
        <v>272</v>
      </c>
      <c r="T25">
        <v>413</v>
      </c>
      <c r="U25">
        <v>4.1059700000000001</v>
      </c>
      <c r="V25">
        <v>4.1229999999999999E-4</v>
      </c>
      <c r="W25">
        <v>1.6927999999999999E-3</v>
      </c>
      <c r="X25">
        <v>4.3439999999999999E-4</v>
      </c>
      <c r="Y25" t="b">
        <f t="shared" si="10"/>
        <v>1</v>
      </c>
      <c r="Z25" s="178">
        <f t="shared" si="11"/>
        <v>0</v>
      </c>
      <c r="AA25" s="181">
        <f t="shared" si="12"/>
        <v>-4.9289999992652156E-7</v>
      </c>
      <c r="AB25" s="46">
        <f t="shared" si="13"/>
        <v>0.99997502723114162</v>
      </c>
      <c r="AC25" s="46">
        <f t="shared" si="14"/>
        <v>0.99998287254612639</v>
      </c>
      <c r="AD25" t="s">
        <v>272</v>
      </c>
      <c r="AE25">
        <v>949487829</v>
      </c>
      <c r="AF25">
        <v>4.3439999999999999E-4</v>
      </c>
      <c r="AG25">
        <v>412464.58</v>
      </c>
      <c r="AH25" t="b">
        <f t="shared" si="15"/>
        <v>1</v>
      </c>
      <c r="AI25" s="178">
        <f t="shared" si="16"/>
        <v>0</v>
      </c>
      <c r="AJ25" s="46">
        <f t="shared" si="17"/>
        <v>0.99998287254612639</v>
      </c>
      <c r="AK25" s="46">
        <f t="shared" si="18"/>
        <v>2.6143763680011034E-3</v>
      </c>
      <c r="AL25" t="s">
        <v>272</v>
      </c>
      <c r="AM25">
        <v>1802467</v>
      </c>
      <c r="AN25" t="b">
        <f t="shared" si="19"/>
        <v>1</v>
      </c>
      <c r="AO25" s="178">
        <f t="shared" si="20"/>
        <v>0</v>
      </c>
      <c r="AP25">
        <v>9</v>
      </c>
      <c r="AQ25" t="s">
        <v>272</v>
      </c>
      <c r="AR25">
        <v>1802467</v>
      </c>
      <c r="AS25">
        <v>412464.58</v>
      </c>
      <c r="AT25">
        <v>2214932</v>
      </c>
      <c r="AU25" t="b">
        <f t="shared" si="21"/>
        <v>1</v>
      </c>
      <c r="AV25" s="46">
        <f t="shared" si="22"/>
        <v>0</v>
      </c>
      <c r="AW25" s="46">
        <f t="shared" si="23"/>
        <v>2.6143763680011034E-3</v>
      </c>
      <c r="AX25" s="46">
        <f t="shared" si="24"/>
        <v>0.42261437652632594</v>
      </c>
    </row>
    <row r="26" spans="1:50" x14ac:dyDescent="0.25">
      <c r="A26" s="41" t="s">
        <v>481</v>
      </c>
      <c r="B26" s="41" t="s">
        <v>44</v>
      </c>
      <c r="C26" s="84" t="s">
        <v>273</v>
      </c>
      <c r="D26" s="84"/>
      <c r="E26" s="84"/>
      <c r="F26" s="84"/>
      <c r="G26" s="42">
        <v>112027107</v>
      </c>
      <c r="H26" s="43">
        <v>19730</v>
      </c>
      <c r="I26" s="44">
        <f t="shared" si="2"/>
        <v>19730</v>
      </c>
      <c r="J26" s="45">
        <v>4.3339917818</v>
      </c>
      <c r="K26" s="37">
        <f t="shared" si="3"/>
        <v>8.5362237271146724E-2</v>
      </c>
      <c r="L26" s="37">
        <f t="shared" si="4"/>
        <v>2.1905165968033172E-2</v>
      </c>
      <c r="M26" s="38">
        <f t="shared" si="5"/>
        <v>1</v>
      </c>
      <c r="N26" s="37">
        <f t="shared" si="6"/>
        <v>4.608294930875576E-3</v>
      </c>
      <c r="O26" s="39">
        <f t="shared" si="1"/>
        <v>112027107</v>
      </c>
      <c r="P26" s="39">
        <f t="shared" si="7"/>
        <v>20798688.4788725</v>
      </c>
      <c r="Q26" s="39">
        <f t="shared" si="8"/>
        <v>0</v>
      </c>
      <c r="R26" s="39">
        <f t="shared" si="9"/>
        <v>132825795.47887251</v>
      </c>
      <c r="S26" t="s">
        <v>273</v>
      </c>
      <c r="T26">
        <v>19730</v>
      </c>
      <c r="U26">
        <v>4.3339920000000003</v>
      </c>
      <c r="V26">
        <v>1.9696000000000002E-2</v>
      </c>
      <c r="W26">
        <v>8.5362199999999999E-2</v>
      </c>
      <c r="X26">
        <v>2.19052E-2</v>
      </c>
      <c r="Y26" t="b">
        <f t="shared" si="10"/>
        <v>1</v>
      </c>
      <c r="Z26" s="178">
        <f t="shared" si="11"/>
        <v>0</v>
      </c>
      <c r="AA26" s="181">
        <f t="shared" si="12"/>
        <v>2.1820000029038056E-7</v>
      </c>
      <c r="AB26" s="46">
        <f t="shared" si="13"/>
        <v>0.99999956337664153</v>
      </c>
      <c r="AC26" s="46">
        <f t="shared" si="14"/>
        <v>1.0000015536046098</v>
      </c>
      <c r="AD26" t="s">
        <v>273</v>
      </c>
      <c r="AE26">
        <v>949487829</v>
      </c>
      <c r="AF26">
        <v>2.19052E-2</v>
      </c>
      <c r="AG26">
        <v>20798688.48</v>
      </c>
      <c r="AH26" t="b">
        <f t="shared" si="15"/>
        <v>1</v>
      </c>
      <c r="AI26" s="178">
        <f t="shared" si="16"/>
        <v>0</v>
      </c>
      <c r="AJ26" s="46">
        <f t="shared" si="17"/>
        <v>1.0000015536046098</v>
      </c>
      <c r="AK26" s="46">
        <f t="shared" si="18"/>
        <v>1.1275000870227814E-3</v>
      </c>
      <c r="AL26" t="s">
        <v>273</v>
      </c>
      <c r="AM26">
        <v>112027107</v>
      </c>
      <c r="AN26" t="b">
        <f t="shared" si="19"/>
        <v>1</v>
      </c>
      <c r="AO26" s="178">
        <f t="shared" si="20"/>
        <v>0</v>
      </c>
      <c r="AP26">
        <v>10</v>
      </c>
      <c r="AQ26" t="s">
        <v>273</v>
      </c>
      <c r="AR26">
        <v>112027107</v>
      </c>
      <c r="AS26">
        <v>20798688.48</v>
      </c>
      <c r="AT26">
        <v>132825795</v>
      </c>
      <c r="AU26" t="b">
        <f t="shared" si="21"/>
        <v>1</v>
      </c>
      <c r="AV26" s="46">
        <f t="shared" si="22"/>
        <v>0</v>
      </c>
      <c r="AW26" s="46">
        <f t="shared" si="23"/>
        <v>1.1275000870227814E-3</v>
      </c>
      <c r="AX26" s="46">
        <f t="shared" si="24"/>
        <v>-0.47887250781059265</v>
      </c>
    </row>
    <row r="27" spans="1:50" x14ac:dyDescent="0.25">
      <c r="A27" s="41" t="s">
        <v>481</v>
      </c>
      <c r="B27" s="41" t="s">
        <v>45</v>
      </c>
      <c r="C27" s="84" t="s">
        <v>274</v>
      </c>
      <c r="D27" s="84"/>
      <c r="E27" s="84"/>
      <c r="F27" s="84"/>
      <c r="G27" s="42">
        <v>1934096</v>
      </c>
      <c r="H27" s="43">
        <v>474</v>
      </c>
      <c r="I27" s="44">
        <f t="shared" si="2"/>
        <v>474</v>
      </c>
      <c r="J27" s="45">
        <v>3.6923752990000001</v>
      </c>
      <c r="K27" s="37">
        <f t="shared" si="3"/>
        <v>1.7471685316718028E-3</v>
      </c>
      <c r="L27" s="37">
        <f t="shared" si="4"/>
        <v>4.4834833157930806E-4</v>
      </c>
      <c r="M27" s="38">
        <f t="shared" si="5"/>
        <v>1</v>
      </c>
      <c r="N27" s="37">
        <f t="shared" si="6"/>
        <v>4.608294930875576E-3</v>
      </c>
      <c r="O27" s="39">
        <f t="shared" si="1"/>
        <v>1934096</v>
      </c>
      <c r="P27" s="39">
        <f t="shared" si="7"/>
        <v>425701.28398700937</v>
      </c>
      <c r="Q27" s="39">
        <f t="shared" si="8"/>
        <v>0</v>
      </c>
      <c r="R27" s="39">
        <f t="shared" si="9"/>
        <v>2359797.2839870094</v>
      </c>
      <c r="S27" t="s">
        <v>274</v>
      </c>
      <c r="T27">
        <v>474</v>
      </c>
      <c r="U27">
        <v>3.6923750000000002</v>
      </c>
      <c r="V27">
        <v>4.7320000000000001E-4</v>
      </c>
      <c r="W27">
        <v>1.7472E-3</v>
      </c>
      <c r="X27">
        <v>4.483E-4</v>
      </c>
      <c r="Y27" t="b">
        <f t="shared" si="10"/>
        <v>1</v>
      </c>
      <c r="Z27" s="178">
        <f t="shared" si="11"/>
        <v>0</v>
      </c>
      <c r="AA27" s="181">
        <f t="shared" si="12"/>
        <v>-2.9899999987037518E-7</v>
      </c>
      <c r="AB27" s="46">
        <f t="shared" si="13"/>
        <v>1.0000180110433692</v>
      </c>
      <c r="AC27" s="46">
        <f t="shared" si="14"/>
        <v>0.99989220082711627</v>
      </c>
      <c r="AD27" t="s">
        <v>274</v>
      </c>
      <c r="AE27">
        <v>949487829</v>
      </c>
      <c r="AF27">
        <v>4.483E-4</v>
      </c>
      <c r="AG27">
        <v>425701.28</v>
      </c>
      <c r="AH27" t="b">
        <f t="shared" si="15"/>
        <v>1</v>
      </c>
      <c r="AI27" s="178">
        <f t="shared" si="16"/>
        <v>0</v>
      </c>
      <c r="AJ27" s="46">
        <f t="shared" si="17"/>
        <v>0.99989220082711627</v>
      </c>
      <c r="AK27" s="46">
        <f t="shared" si="18"/>
        <v>-3.9870093460194767E-3</v>
      </c>
      <c r="AL27" t="s">
        <v>274</v>
      </c>
      <c r="AM27">
        <v>1934096</v>
      </c>
      <c r="AN27" t="b">
        <f t="shared" si="19"/>
        <v>1</v>
      </c>
      <c r="AO27" s="178">
        <f t="shared" si="20"/>
        <v>0</v>
      </c>
      <c r="AP27">
        <v>11</v>
      </c>
      <c r="AQ27" t="s">
        <v>274</v>
      </c>
      <c r="AR27">
        <v>1934096</v>
      </c>
      <c r="AS27">
        <v>425701.28</v>
      </c>
      <c r="AT27">
        <v>2359797</v>
      </c>
      <c r="AU27" t="b">
        <f t="shared" si="21"/>
        <v>1</v>
      </c>
      <c r="AV27" s="46">
        <f t="shared" si="22"/>
        <v>0</v>
      </c>
      <c r="AW27" s="46">
        <f t="shared" si="23"/>
        <v>-3.9870093460194767E-3</v>
      </c>
      <c r="AX27" s="46">
        <f t="shared" si="24"/>
        <v>-0.28398700943216681</v>
      </c>
    </row>
    <row r="28" spans="1:50" x14ac:dyDescent="0.25">
      <c r="A28" s="41" t="s">
        <v>481</v>
      </c>
      <c r="B28" s="41" t="s">
        <v>46</v>
      </c>
      <c r="C28" s="84" t="s">
        <v>275</v>
      </c>
      <c r="D28" s="84"/>
      <c r="E28" s="84"/>
      <c r="F28" s="84"/>
      <c r="G28" s="42">
        <v>9824014</v>
      </c>
      <c r="H28" s="43">
        <v>1581</v>
      </c>
      <c r="I28" s="44">
        <f t="shared" si="2"/>
        <v>1581</v>
      </c>
      <c r="J28" s="45">
        <v>3.6349432786999998</v>
      </c>
      <c r="K28" s="37">
        <f t="shared" ref="K28:K91" si="25">(I28/$I$15)*J28</f>
        <v>5.7369376323336595E-3</v>
      </c>
      <c r="L28" s="37">
        <f t="shared" ref="L28:L91" si="26">K28/$K$15</f>
        <v>1.4721799123580525E-3</v>
      </c>
      <c r="M28" s="38">
        <f t="shared" ref="M28:M91" si="27">H28/I28</f>
        <v>1</v>
      </c>
      <c r="N28" s="37">
        <f t="shared" ref="N28:N91" si="28">M28/$M$15</f>
        <v>4.608294930875576E-3</v>
      </c>
      <c r="O28" s="39">
        <f t="shared" ref="O28:O91" si="29">G28</f>
        <v>9824014</v>
      </c>
      <c r="P28" s="39">
        <f t="shared" ref="P28:P91" si="30">L28*$E$3*$E$7</f>
        <v>1397816.9088822575</v>
      </c>
      <c r="Q28" s="39">
        <f t="shared" ref="Q28:Q91" si="31">N28*$E$4*$E$7</f>
        <v>0</v>
      </c>
      <c r="R28" s="39">
        <f t="shared" ref="R28:R91" si="32">O28+P28+Q28</f>
        <v>11221830.908882257</v>
      </c>
      <c r="S28" t="s">
        <v>275</v>
      </c>
      <c r="T28">
        <v>1581</v>
      </c>
      <c r="U28">
        <v>3.6349429999999998</v>
      </c>
      <c r="V28">
        <v>1.5782999999999999E-3</v>
      </c>
      <c r="W28">
        <v>5.7368999999999996E-3</v>
      </c>
      <c r="X28">
        <v>1.4721999999999999E-3</v>
      </c>
      <c r="Y28" t="b">
        <f t="shared" si="10"/>
        <v>1</v>
      </c>
      <c r="Z28" s="178">
        <f t="shared" si="11"/>
        <v>0</v>
      </c>
      <c r="AA28" s="181">
        <f t="shared" si="12"/>
        <v>-2.7869999996710249E-7</v>
      </c>
      <c r="AB28" s="46">
        <f t="shared" si="13"/>
        <v>0.99999344034464521</v>
      </c>
      <c r="AC28" s="46">
        <f t="shared" si="14"/>
        <v>1.0000136448281753</v>
      </c>
      <c r="AD28" t="s">
        <v>275</v>
      </c>
      <c r="AE28">
        <v>949487829</v>
      </c>
      <c r="AF28">
        <v>1.4721999999999999E-3</v>
      </c>
      <c r="AG28">
        <v>1397816.91</v>
      </c>
      <c r="AH28" t="b">
        <f t="shared" si="15"/>
        <v>1</v>
      </c>
      <c r="AI28" s="178">
        <f t="shared" si="16"/>
        <v>0</v>
      </c>
      <c r="AJ28" s="46">
        <f t="shared" si="17"/>
        <v>1.0000136448281753</v>
      </c>
      <c r="AK28" s="46">
        <f t="shared" si="18"/>
        <v>1.1177423875778913E-3</v>
      </c>
      <c r="AL28" t="s">
        <v>275</v>
      </c>
      <c r="AM28">
        <v>9824014</v>
      </c>
      <c r="AN28" t="b">
        <f t="shared" si="19"/>
        <v>1</v>
      </c>
      <c r="AO28" s="178">
        <f t="shared" si="20"/>
        <v>0</v>
      </c>
      <c r="AP28">
        <v>12</v>
      </c>
      <c r="AQ28" t="s">
        <v>275</v>
      </c>
      <c r="AR28">
        <v>9824014</v>
      </c>
      <c r="AS28">
        <v>1397816.91</v>
      </c>
      <c r="AT28">
        <v>11221831</v>
      </c>
      <c r="AU28" t="b">
        <f t="shared" si="21"/>
        <v>1</v>
      </c>
      <c r="AV28" s="46">
        <f t="shared" si="22"/>
        <v>0</v>
      </c>
      <c r="AW28" s="46">
        <f t="shared" si="23"/>
        <v>1.1177423875778913E-3</v>
      </c>
      <c r="AX28" s="46">
        <f t="shared" si="24"/>
        <v>9.1117743402719498E-2</v>
      </c>
    </row>
    <row r="29" spans="1:50" x14ac:dyDescent="0.25">
      <c r="A29" s="41" t="s">
        <v>481</v>
      </c>
      <c r="B29" s="41" t="s">
        <v>47</v>
      </c>
      <c r="C29" s="84" t="s">
        <v>276</v>
      </c>
      <c r="D29" s="84"/>
      <c r="E29" s="84"/>
      <c r="F29" s="84"/>
      <c r="G29" s="42">
        <v>6524428</v>
      </c>
      <c r="H29" s="43">
        <v>3077</v>
      </c>
      <c r="I29" s="44">
        <f t="shared" si="2"/>
        <v>3077</v>
      </c>
      <c r="J29" s="45">
        <v>4.0067164280999998</v>
      </c>
      <c r="K29" s="37">
        <f t="shared" si="25"/>
        <v>1.2307411549517682E-2</v>
      </c>
      <c r="L29" s="37">
        <f t="shared" si="26"/>
        <v>3.1582571081486778E-3</v>
      </c>
      <c r="M29" s="38">
        <f t="shared" si="27"/>
        <v>1</v>
      </c>
      <c r="N29" s="37">
        <f t="shared" si="28"/>
        <v>4.608294930875576E-3</v>
      </c>
      <c r="O29" s="39">
        <f t="shared" si="29"/>
        <v>6524428</v>
      </c>
      <c r="P29" s="39">
        <f t="shared" si="30"/>
        <v>2998726.6850399063</v>
      </c>
      <c r="Q29" s="39">
        <f t="shared" si="31"/>
        <v>0</v>
      </c>
      <c r="R29" s="39">
        <f t="shared" si="32"/>
        <v>9523154.6850399058</v>
      </c>
      <c r="S29" t="s">
        <v>276</v>
      </c>
      <c r="T29">
        <v>3077</v>
      </c>
      <c r="U29">
        <v>4.0067159999999999</v>
      </c>
      <c r="V29">
        <v>3.0717000000000001E-3</v>
      </c>
      <c r="W29">
        <v>1.23074E-2</v>
      </c>
      <c r="X29">
        <v>3.1583000000000002E-3</v>
      </c>
      <c r="Y29" t="b">
        <f t="shared" si="10"/>
        <v>1</v>
      </c>
      <c r="Z29" s="178">
        <f t="shared" si="11"/>
        <v>0</v>
      </c>
      <c r="AA29" s="181">
        <f t="shared" si="12"/>
        <v>-4.2809999989401604E-7</v>
      </c>
      <c r="AB29" s="46">
        <f t="shared" si="13"/>
        <v>0.9999990615802814</v>
      </c>
      <c r="AC29" s="46">
        <f t="shared" si="14"/>
        <v>1.0000135808611692</v>
      </c>
      <c r="AD29" t="s">
        <v>276</v>
      </c>
      <c r="AE29">
        <v>949487829</v>
      </c>
      <c r="AF29">
        <v>3.1583000000000002E-3</v>
      </c>
      <c r="AG29">
        <v>2998726.69</v>
      </c>
      <c r="AH29" t="b">
        <f t="shared" si="15"/>
        <v>1</v>
      </c>
      <c r="AI29" s="178">
        <f t="shared" si="16"/>
        <v>0</v>
      </c>
      <c r="AJ29" s="46">
        <f t="shared" si="17"/>
        <v>1.0000135808611692</v>
      </c>
      <c r="AK29" s="46">
        <f t="shared" si="18"/>
        <v>4.9600936472415924E-3</v>
      </c>
      <c r="AL29" t="s">
        <v>276</v>
      </c>
      <c r="AM29">
        <v>6524428</v>
      </c>
      <c r="AN29" t="b">
        <f t="shared" si="19"/>
        <v>1</v>
      </c>
      <c r="AO29" s="178">
        <f t="shared" si="20"/>
        <v>0</v>
      </c>
      <c r="AP29">
        <v>13</v>
      </c>
      <c r="AQ29" t="s">
        <v>276</v>
      </c>
      <c r="AR29">
        <v>6524428</v>
      </c>
      <c r="AS29">
        <v>2998726.69</v>
      </c>
      <c r="AT29">
        <v>9523155</v>
      </c>
      <c r="AU29" t="b">
        <f t="shared" si="21"/>
        <v>1</v>
      </c>
      <c r="AV29" s="46">
        <f t="shared" si="22"/>
        <v>0</v>
      </c>
      <c r="AW29" s="46">
        <f t="shared" si="23"/>
        <v>4.9600936472415924E-3</v>
      </c>
      <c r="AX29" s="46">
        <f t="shared" si="24"/>
        <v>0.31496009416878223</v>
      </c>
    </row>
    <row r="30" spans="1:50" x14ac:dyDescent="0.25">
      <c r="A30" s="41" t="s">
        <v>481</v>
      </c>
      <c r="B30" s="41" t="s">
        <v>48</v>
      </c>
      <c r="C30" s="84" t="s">
        <v>277</v>
      </c>
      <c r="D30" s="84"/>
      <c r="E30" s="84"/>
      <c r="F30" s="84"/>
      <c r="G30" s="42">
        <v>6080568</v>
      </c>
      <c r="H30" s="43">
        <v>1823</v>
      </c>
      <c r="I30" s="44">
        <f t="shared" si="2"/>
        <v>1823</v>
      </c>
      <c r="J30" s="45">
        <v>4.2184603981000004</v>
      </c>
      <c r="K30" s="37">
        <f t="shared" si="25"/>
        <v>7.676995135137918E-3</v>
      </c>
      <c r="L30" s="37">
        <f t="shared" si="26"/>
        <v>1.9700263014055404E-3</v>
      </c>
      <c r="M30" s="38">
        <f t="shared" si="27"/>
        <v>1</v>
      </c>
      <c r="N30" s="37">
        <f t="shared" si="28"/>
        <v>4.608294930875576E-3</v>
      </c>
      <c r="O30" s="39">
        <f t="shared" si="29"/>
        <v>6080568</v>
      </c>
      <c r="P30" s="39">
        <f t="shared" si="30"/>
        <v>1870515.9959944463</v>
      </c>
      <c r="Q30" s="39">
        <f t="shared" si="31"/>
        <v>0</v>
      </c>
      <c r="R30" s="39">
        <f t="shared" si="32"/>
        <v>7951083.9959944468</v>
      </c>
      <c r="S30" t="s">
        <v>277</v>
      </c>
      <c r="T30">
        <v>1823</v>
      </c>
      <c r="U30">
        <v>4.2184600000000003</v>
      </c>
      <c r="V30">
        <v>1.8198999999999999E-3</v>
      </c>
      <c r="W30">
        <v>7.6769999999999998E-3</v>
      </c>
      <c r="X30">
        <v>1.97E-3</v>
      </c>
      <c r="Y30" t="b">
        <f t="shared" si="10"/>
        <v>1</v>
      </c>
      <c r="Z30" s="178">
        <f t="shared" si="11"/>
        <v>0</v>
      </c>
      <c r="AA30" s="181">
        <f t="shared" si="12"/>
        <v>-3.9810000007634017E-7</v>
      </c>
      <c r="AB30" s="46">
        <f t="shared" si="13"/>
        <v>1.0000006336935214</v>
      </c>
      <c r="AC30" s="46">
        <f t="shared" si="14"/>
        <v>0.99998664921096647</v>
      </c>
      <c r="AD30" t="s">
        <v>277</v>
      </c>
      <c r="AE30">
        <v>949487829</v>
      </c>
      <c r="AF30">
        <v>1.97E-3</v>
      </c>
      <c r="AG30">
        <v>1870516</v>
      </c>
      <c r="AH30" t="b">
        <f t="shared" si="15"/>
        <v>1</v>
      </c>
      <c r="AI30" s="178">
        <f t="shared" si="16"/>
        <v>0</v>
      </c>
      <c r="AJ30" s="46">
        <f t="shared" si="17"/>
        <v>0.99998664921096647</v>
      </c>
      <c r="AK30" s="46">
        <f t="shared" si="18"/>
        <v>4.0055536665022373E-3</v>
      </c>
      <c r="AL30" t="s">
        <v>277</v>
      </c>
      <c r="AM30">
        <v>6080568</v>
      </c>
      <c r="AN30" t="b">
        <f t="shared" si="19"/>
        <v>1</v>
      </c>
      <c r="AO30" s="178">
        <f t="shared" si="20"/>
        <v>0</v>
      </c>
      <c r="AP30">
        <v>14</v>
      </c>
      <c r="AQ30" t="s">
        <v>277</v>
      </c>
      <c r="AR30">
        <v>6080568</v>
      </c>
      <c r="AS30">
        <v>1870516</v>
      </c>
      <c r="AT30">
        <v>7951084</v>
      </c>
      <c r="AU30" t="b">
        <f t="shared" si="21"/>
        <v>1</v>
      </c>
      <c r="AV30" s="46">
        <f t="shared" si="22"/>
        <v>0</v>
      </c>
      <c r="AW30" s="46">
        <f t="shared" si="23"/>
        <v>4.0055536665022373E-3</v>
      </c>
      <c r="AX30" s="46">
        <f t="shared" si="24"/>
        <v>4.00555320084095E-3</v>
      </c>
    </row>
    <row r="31" spans="1:50" x14ac:dyDescent="0.25">
      <c r="A31" s="41" t="s">
        <v>481</v>
      </c>
      <c r="B31" s="41" t="s">
        <v>49</v>
      </c>
      <c r="C31" s="84" t="s">
        <v>278</v>
      </c>
      <c r="D31" s="84"/>
      <c r="E31" s="84"/>
      <c r="F31" s="84"/>
      <c r="G31" s="42">
        <v>24383064</v>
      </c>
      <c r="H31" s="43">
        <v>14987</v>
      </c>
      <c r="I31" s="44">
        <f t="shared" si="2"/>
        <v>14987</v>
      </c>
      <c r="J31" s="45">
        <v>3.7990914770000002</v>
      </c>
      <c r="K31" s="37">
        <f t="shared" si="25"/>
        <v>5.6838823317928944E-2</v>
      </c>
      <c r="L31" s="37">
        <f t="shared" si="26"/>
        <v>1.4585651665291945E-2</v>
      </c>
      <c r="M31" s="38">
        <f t="shared" si="27"/>
        <v>1</v>
      </c>
      <c r="N31" s="37">
        <f t="shared" si="28"/>
        <v>4.608294930875576E-3</v>
      </c>
      <c r="O31" s="39">
        <f t="shared" si="29"/>
        <v>24383064</v>
      </c>
      <c r="P31" s="39">
        <f t="shared" si="30"/>
        <v>13848898.734228283</v>
      </c>
      <c r="Q31" s="39">
        <f t="shared" si="31"/>
        <v>0</v>
      </c>
      <c r="R31" s="39">
        <f t="shared" si="32"/>
        <v>38231962.734228283</v>
      </c>
      <c r="S31" t="s">
        <v>278</v>
      </c>
      <c r="T31">
        <v>14987</v>
      </c>
      <c r="U31">
        <v>3.7990910000000002</v>
      </c>
      <c r="V31">
        <v>1.4961199999999999E-2</v>
      </c>
      <c r="W31">
        <v>5.6838800000000002E-2</v>
      </c>
      <c r="X31">
        <v>1.45857E-2</v>
      </c>
      <c r="Y31" t="b">
        <f t="shared" si="10"/>
        <v>1</v>
      </c>
      <c r="Z31" s="178">
        <f t="shared" si="11"/>
        <v>0</v>
      </c>
      <c r="AA31" s="181">
        <f t="shared" si="12"/>
        <v>-4.7699999994321729E-7</v>
      </c>
      <c r="AB31" s="46">
        <f t="shared" si="13"/>
        <v>0.99999958975348924</v>
      </c>
      <c r="AC31" s="46">
        <f t="shared" si="14"/>
        <v>1.0000033138531732</v>
      </c>
      <c r="AD31" t="s">
        <v>278</v>
      </c>
      <c r="AE31">
        <v>949487829</v>
      </c>
      <c r="AF31">
        <v>1.45857E-2</v>
      </c>
      <c r="AG31">
        <v>13848898.73</v>
      </c>
      <c r="AH31" t="b">
        <f t="shared" si="15"/>
        <v>1</v>
      </c>
      <c r="AI31" s="178">
        <f t="shared" si="16"/>
        <v>0</v>
      </c>
      <c r="AJ31" s="46">
        <f t="shared" si="17"/>
        <v>1.0000033138531732</v>
      </c>
      <c r="AK31" s="46">
        <f t="shared" si="18"/>
        <v>-4.2282827198505402E-3</v>
      </c>
      <c r="AL31" t="s">
        <v>278</v>
      </c>
      <c r="AM31">
        <v>24383064</v>
      </c>
      <c r="AN31" t="b">
        <f t="shared" si="19"/>
        <v>1</v>
      </c>
      <c r="AO31" s="178">
        <f t="shared" si="20"/>
        <v>0</v>
      </c>
      <c r="AP31">
        <v>15</v>
      </c>
      <c r="AQ31" t="s">
        <v>278</v>
      </c>
      <c r="AR31">
        <v>24383064</v>
      </c>
      <c r="AS31">
        <v>13848898.73</v>
      </c>
      <c r="AT31">
        <v>38231963</v>
      </c>
      <c r="AU31" t="b">
        <f t="shared" si="21"/>
        <v>1</v>
      </c>
      <c r="AV31" s="46">
        <f t="shared" si="22"/>
        <v>0</v>
      </c>
      <c r="AW31" s="46">
        <f t="shared" si="23"/>
        <v>-4.2282827198505402E-3</v>
      </c>
      <c r="AX31" s="46">
        <f t="shared" si="24"/>
        <v>0.26577171683311462</v>
      </c>
    </row>
    <row r="32" spans="1:50" x14ac:dyDescent="0.25">
      <c r="A32" s="41" t="s">
        <v>481</v>
      </c>
      <c r="B32" s="41" t="s">
        <v>50</v>
      </c>
      <c r="C32" s="84" t="s">
        <v>279</v>
      </c>
      <c r="D32" s="84"/>
      <c r="E32" s="84"/>
      <c r="F32" s="84"/>
      <c r="G32" s="42">
        <v>7535851</v>
      </c>
      <c r="H32" s="43">
        <v>1355</v>
      </c>
      <c r="I32" s="44">
        <f t="shared" si="2"/>
        <v>1355</v>
      </c>
      <c r="J32" s="45">
        <v>3.839029075</v>
      </c>
      <c r="K32" s="37">
        <f t="shared" si="25"/>
        <v>5.1929162302952808E-3</v>
      </c>
      <c r="L32" s="37">
        <f t="shared" si="26"/>
        <v>1.3325762716526232E-3</v>
      </c>
      <c r="M32" s="38">
        <f t="shared" si="27"/>
        <v>1</v>
      </c>
      <c r="N32" s="37">
        <f t="shared" si="28"/>
        <v>4.608294930875576E-3</v>
      </c>
      <c r="O32" s="39">
        <f t="shared" si="29"/>
        <v>7535851</v>
      </c>
      <c r="P32" s="39">
        <f t="shared" si="30"/>
        <v>1265264.9511483635</v>
      </c>
      <c r="Q32" s="39">
        <f t="shared" si="31"/>
        <v>0</v>
      </c>
      <c r="R32" s="39">
        <f t="shared" si="32"/>
        <v>8801115.9511483628</v>
      </c>
      <c r="S32" t="s">
        <v>279</v>
      </c>
      <c r="T32">
        <v>1355</v>
      </c>
      <c r="U32">
        <v>3.839029</v>
      </c>
      <c r="V32">
        <v>1.3527000000000001E-3</v>
      </c>
      <c r="W32">
        <v>5.1929000000000003E-3</v>
      </c>
      <c r="X32">
        <v>1.3326E-3</v>
      </c>
      <c r="Y32" t="b">
        <f t="shared" si="10"/>
        <v>1</v>
      </c>
      <c r="Z32" s="178">
        <f t="shared" si="11"/>
        <v>0</v>
      </c>
      <c r="AA32" s="181">
        <f t="shared" si="12"/>
        <v>-7.4999999988278887E-8</v>
      </c>
      <c r="AB32" s="46">
        <f t="shared" si="13"/>
        <v>0.99999687453165798</v>
      </c>
      <c r="AC32" s="46">
        <f t="shared" si="14"/>
        <v>1.0000178063709235</v>
      </c>
      <c r="AD32" t="s">
        <v>279</v>
      </c>
      <c r="AE32">
        <v>949487829</v>
      </c>
      <c r="AF32">
        <v>1.3326E-3</v>
      </c>
      <c r="AG32">
        <v>1265264.95</v>
      </c>
      <c r="AH32" t="b">
        <f t="shared" si="15"/>
        <v>1</v>
      </c>
      <c r="AI32" s="178">
        <f t="shared" si="16"/>
        <v>0</v>
      </c>
      <c r="AJ32" s="46">
        <f t="shared" si="17"/>
        <v>1.0000178063709235</v>
      </c>
      <c r="AK32" s="46">
        <f t="shared" si="18"/>
        <v>-1.1483635753393173E-3</v>
      </c>
      <c r="AL32" t="s">
        <v>279</v>
      </c>
      <c r="AM32">
        <v>7535851</v>
      </c>
      <c r="AN32" t="b">
        <f t="shared" si="19"/>
        <v>1</v>
      </c>
      <c r="AO32" s="178">
        <f t="shared" si="20"/>
        <v>0</v>
      </c>
      <c r="AP32">
        <v>16</v>
      </c>
      <c r="AQ32" t="s">
        <v>279</v>
      </c>
      <c r="AR32">
        <v>7535851</v>
      </c>
      <c r="AS32">
        <v>1265264.95</v>
      </c>
      <c r="AT32">
        <v>8801116</v>
      </c>
      <c r="AU32" t="b">
        <f t="shared" si="21"/>
        <v>1</v>
      </c>
      <c r="AV32" s="46">
        <f t="shared" si="22"/>
        <v>0</v>
      </c>
      <c r="AW32" s="46">
        <f t="shared" si="23"/>
        <v>-1.1483635753393173E-3</v>
      </c>
      <c r="AX32" s="46">
        <f t="shared" si="24"/>
        <v>4.8851637169718742E-2</v>
      </c>
    </row>
    <row r="33" spans="1:50" x14ac:dyDescent="0.25">
      <c r="A33" s="41" t="s">
        <v>481</v>
      </c>
      <c r="B33" s="41" t="s">
        <v>51</v>
      </c>
      <c r="C33" s="84" t="s">
        <v>280</v>
      </c>
      <c r="D33" s="84"/>
      <c r="E33" s="84"/>
      <c r="F33" s="84"/>
      <c r="G33" s="42">
        <v>31238448</v>
      </c>
      <c r="H33" s="43">
        <v>7871</v>
      </c>
      <c r="I33" s="44">
        <f t="shared" si="2"/>
        <v>7871</v>
      </c>
      <c r="J33" s="45">
        <v>3.9711339162999999</v>
      </c>
      <c r="K33" s="37">
        <f t="shared" si="25"/>
        <v>3.1202907633713878E-2</v>
      </c>
      <c r="L33" s="37">
        <f t="shared" si="26"/>
        <v>8.0071105473795146E-3</v>
      </c>
      <c r="M33" s="38">
        <f t="shared" si="27"/>
        <v>1</v>
      </c>
      <c r="N33" s="37">
        <f t="shared" si="28"/>
        <v>4.608294930875576E-3</v>
      </c>
      <c r="O33" s="39">
        <f t="shared" si="29"/>
        <v>31238448</v>
      </c>
      <c r="P33" s="39">
        <f t="shared" si="30"/>
        <v>7602654.010194377</v>
      </c>
      <c r="Q33" s="39">
        <f t="shared" si="31"/>
        <v>0</v>
      </c>
      <c r="R33" s="39">
        <f t="shared" si="32"/>
        <v>38841102.010194376</v>
      </c>
      <c r="S33" t="s">
        <v>280</v>
      </c>
      <c r="T33">
        <v>7871</v>
      </c>
      <c r="U33">
        <v>3.9711340000000002</v>
      </c>
      <c r="V33">
        <v>7.8574000000000005E-3</v>
      </c>
      <c r="W33">
        <v>3.1202899999999999E-2</v>
      </c>
      <c r="X33">
        <v>8.0070999999999996E-3</v>
      </c>
      <c r="Y33" t="b">
        <f t="shared" si="10"/>
        <v>1</v>
      </c>
      <c r="Z33" s="178">
        <f t="shared" si="11"/>
        <v>0</v>
      </c>
      <c r="AA33" s="181">
        <f t="shared" si="12"/>
        <v>8.3700000264030905E-8</v>
      </c>
      <c r="AB33" s="46">
        <f t="shared" si="13"/>
        <v>0.99999975535248287</v>
      </c>
      <c r="AC33" s="46">
        <f t="shared" si="14"/>
        <v>0.99999868274835813</v>
      </c>
      <c r="AD33" t="s">
        <v>280</v>
      </c>
      <c r="AE33">
        <v>949487829</v>
      </c>
      <c r="AF33">
        <v>8.0070999999999996E-3</v>
      </c>
      <c r="AG33">
        <v>7602654.0099999998</v>
      </c>
      <c r="AH33" t="b">
        <f t="shared" si="15"/>
        <v>1</v>
      </c>
      <c r="AI33" s="178">
        <f t="shared" si="16"/>
        <v>0</v>
      </c>
      <c r="AJ33" s="46">
        <f t="shared" si="17"/>
        <v>0.99999868274835813</v>
      </c>
      <c r="AK33" s="46">
        <f t="shared" si="18"/>
        <v>-1.9437726587057114E-4</v>
      </c>
      <c r="AL33" t="s">
        <v>280</v>
      </c>
      <c r="AM33">
        <v>31238448</v>
      </c>
      <c r="AN33" t="b">
        <f t="shared" si="19"/>
        <v>1</v>
      </c>
      <c r="AO33" s="178">
        <f t="shared" si="20"/>
        <v>0</v>
      </c>
      <c r="AP33">
        <v>17</v>
      </c>
      <c r="AQ33" t="s">
        <v>280</v>
      </c>
      <c r="AR33">
        <v>31238448</v>
      </c>
      <c r="AS33">
        <v>7602654.0099999998</v>
      </c>
      <c r="AT33">
        <v>38841102</v>
      </c>
      <c r="AU33" t="b">
        <f t="shared" si="21"/>
        <v>1</v>
      </c>
      <c r="AV33" s="46">
        <f t="shared" si="22"/>
        <v>0</v>
      </c>
      <c r="AW33" s="46">
        <f t="shared" si="23"/>
        <v>-1.9437726587057114E-4</v>
      </c>
      <c r="AX33" s="46">
        <f t="shared" si="24"/>
        <v>-1.0194376111030579E-2</v>
      </c>
    </row>
    <row r="34" spans="1:50" x14ac:dyDescent="0.25">
      <c r="A34" s="41" t="s">
        <v>481</v>
      </c>
      <c r="B34" s="41" t="s">
        <v>52</v>
      </c>
      <c r="C34" s="84" t="s">
        <v>281</v>
      </c>
      <c r="D34" s="84"/>
      <c r="E34" s="84"/>
      <c r="F34" s="84"/>
      <c r="G34" s="42">
        <v>5538963</v>
      </c>
      <c r="H34" s="43">
        <v>1168</v>
      </c>
      <c r="I34" s="44">
        <f t="shared" si="2"/>
        <v>1168</v>
      </c>
      <c r="J34" s="45">
        <v>3.8399304147</v>
      </c>
      <c r="K34" s="37">
        <f t="shared" si="25"/>
        <v>4.4773064161888415E-3</v>
      </c>
      <c r="L34" s="37">
        <f t="shared" si="26"/>
        <v>1.1489406003362458E-3</v>
      </c>
      <c r="M34" s="38">
        <f t="shared" si="27"/>
        <v>1</v>
      </c>
      <c r="N34" s="37">
        <f t="shared" si="28"/>
        <v>4.608294930875576E-3</v>
      </c>
      <c r="O34" s="39">
        <f t="shared" si="29"/>
        <v>5538963</v>
      </c>
      <c r="P34" s="39">
        <f t="shared" si="30"/>
        <v>1090905.1162632187</v>
      </c>
      <c r="Q34" s="39">
        <f t="shared" si="31"/>
        <v>0</v>
      </c>
      <c r="R34" s="39">
        <f t="shared" si="32"/>
        <v>6629868.1162632182</v>
      </c>
      <c r="S34" t="s">
        <v>281</v>
      </c>
      <c r="T34">
        <v>1168</v>
      </c>
      <c r="U34">
        <v>3.8399299999999998</v>
      </c>
      <c r="V34">
        <v>1.1659999999999999E-3</v>
      </c>
      <c r="W34">
        <v>4.4773E-3</v>
      </c>
      <c r="X34">
        <v>1.1489E-3</v>
      </c>
      <c r="Y34" t="b">
        <f t="shared" si="10"/>
        <v>1</v>
      </c>
      <c r="Z34" s="178">
        <f t="shared" si="11"/>
        <v>0</v>
      </c>
      <c r="AA34" s="181">
        <f t="shared" si="12"/>
        <v>-4.1470000011756269E-7</v>
      </c>
      <c r="AB34" s="46">
        <f t="shared" si="13"/>
        <v>0.99999856695337663</v>
      </c>
      <c r="AC34" s="46">
        <f t="shared" si="14"/>
        <v>0.99996466280655949</v>
      </c>
      <c r="AD34" t="s">
        <v>281</v>
      </c>
      <c r="AE34">
        <v>949487829</v>
      </c>
      <c r="AF34">
        <v>1.1489E-3</v>
      </c>
      <c r="AG34">
        <v>1090905.1200000001</v>
      </c>
      <c r="AH34" t="b">
        <f t="shared" si="15"/>
        <v>1</v>
      </c>
      <c r="AI34" s="178">
        <f t="shared" si="16"/>
        <v>0</v>
      </c>
      <c r="AJ34" s="46">
        <f t="shared" si="17"/>
        <v>0.99996466280655949</v>
      </c>
      <c r="AK34" s="46">
        <f t="shared" si="18"/>
        <v>3.7367814220488071E-3</v>
      </c>
      <c r="AL34" t="s">
        <v>281</v>
      </c>
      <c r="AM34">
        <v>5538963</v>
      </c>
      <c r="AN34" t="b">
        <f t="shared" si="19"/>
        <v>1</v>
      </c>
      <c r="AO34" s="178">
        <f t="shared" si="20"/>
        <v>0</v>
      </c>
      <c r="AP34">
        <v>18</v>
      </c>
      <c r="AQ34" t="s">
        <v>281</v>
      </c>
      <c r="AR34">
        <v>5538963</v>
      </c>
      <c r="AS34">
        <v>1090905.1200000001</v>
      </c>
      <c r="AT34">
        <v>6629868</v>
      </c>
      <c r="AU34" t="b">
        <f t="shared" si="21"/>
        <v>1</v>
      </c>
      <c r="AV34" s="46">
        <f t="shared" si="22"/>
        <v>0</v>
      </c>
      <c r="AW34" s="46">
        <f t="shared" si="23"/>
        <v>3.7367814220488071E-3</v>
      </c>
      <c r="AX34" s="46">
        <f t="shared" si="24"/>
        <v>-0.11626321822404861</v>
      </c>
    </row>
    <row r="35" spans="1:50" x14ac:dyDescent="0.25">
      <c r="A35" s="41" t="s">
        <v>481</v>
      </c>
      <c r="B35" s="41" t="s">
        <v>53</v>
      </c>
      <c r="C35" s="84" t="s">
        <v>282</v>
      </c>
      <c r="D35" s="84"/>
      <c r="E35" s="84"/>
      <c r="F35" s="84"/>
      <c r="G35" s="42">
        <v>52336695</v>
      </c>
      <c r="H35" s="43">
        <v>17028</v>
      </c>
      <c r="I35" s="44">
        <f t="shared" si="2"/>
        <v>17028</v>
      </c>
      <c r="J35" s="45">
        <v>3.8487986072</v>
      </c>
      <c r="K35" s="37">
        <f t="shared" si="25"/>
        <v>6.5424354822622932E-2</v>
      </c>
      <c r="L35" s="37">
        <f t="shared" si="26"/>
        <v>1.6788821340153172E-2</v>
      </c>
      <c r="M35" s="38">
        <f t="shared" si="27"/>
        <v>1</v>
      </c>
      <c r="N35" s="37">
        <f t="shared" si="28"/>
        <v>4.608294930875576E-3</v>
      </c>
      <c r="O35" s="39">
        <f t="shared" si="29"/>
        <v>52336695</v>
      </c>
      <c r="P35" s="39">
        <f t="shared" si="30"/>
        <v>15940781.525730906</v>
      </c>
      <c r="Q35" s="39">
        <f t="shared" si="31"/>
        <v>0</v>
      </c>
      <c r="R35" s="39">
        <f t="shared" si="32"/>
        <v>68277476.525730908</v>
      </c>
      <c r="S35" t="s">
        <v>282</v>
      </c>
      <c r="T35">
        <v>17028</v>
      </c>
      <c r="U35">
        <v>3.8487990000000001</v>
      </c>
      <c r="V35">
        <v>1.6998599999999999E-2</v>
      </c>
      <c r="W35">
        <v>6.5424399999999994E-2</v>
      </c>
      <c r="X35">
        <v>1.67888E-2</v>
      </c>
      <c r="Y35" t="b">
        <f t="shared" si="10"/>
        <v>1</v>
      </c>
      <c r="Z35" s="178">
        <f t="shared" si="11"/>
        <v>0</v>
      </c>
      <c r="AA35" s="181">
        <f t="shared" si="12"/>
        <v>3.9280000008190541E-7</v>
      </c>
      <c r="AB35" s="46">
        <f t="shared" si="13"/>
        <v>1.0000006905284307</v>
      </c>
      <c r="AC35" s="46">
        <f t="shared" si="14"/>
        <v>0.99999872890700658</v>
      </c>
      <c r="AD35" t="s">
        <v>282</v>
      </c>
      <c r="AE35">
        <v>949487829</v>
      </c>
      <c r="AF35">
        <v>1.67888E-2</v>
      </c>
      <c r="AG35">
        <v>15940781.529999999</v>
      </c>
      <c r="AH35" t="b">
        <f t="shared" si="15"/>
        <v>1</v>
      </c>
      <c r="AI35" s="178">
        <f t="shared" si="16"/>
        <v>0</v>
      </c>
      <c r="AJ35" s="46">
        <f t="shared" si="17"/>
        <v>0.99999872890700658</v>
      </c>
      <c r="AK35" s="46">
        <f t="shared" si="18"/>
        <v>4.2690932750701904E-3</v>
      </c>
      <c r="AL35" t="s">
        <v>282</v>
      </c>
      <c r="AM35">
        <v>52336695</v>
      </c>
      <c r="AN35" t="b">
        <f t="shared" si="19"/>
        <v>1</v>
      </c>
      <c r="AO35" s="178">
        <f t="shared" si="20"/>
        <v>0</v>
      </c>
      <c r="AP35">
        <v>19</v>
      </c>
      <c r="AQ35" t="s">
        <v>282</v>
      </c>
      <c r="AR35">
        <v>52336695</v>
      </c>
      <c r="AS35">
        <v>15940781.529999999</v>
      </c>
      <c r="AT35">
        <v>68277477</v>
      </c>
      <c r="AU35" t="b">
        <f t="shared" si="21"/>
        <v>1</v>
      </c>
      <c r="AV35" s="46">
        <f t="shared" si="22"/>
        <v>0</v>
      </c>
      <c r="AW35" s="46">
        <f t="shared" si="23"/>
        <v>4.2690932750701904E-3</v>
      </c>
      <c r="AX35" s="46">
        <f t="shared" si="24"/>
        <v>0.47426909208297729</v>
      </c>
    </row>
    <row r="36" spans="1:50" x14ac:dyDescent="0.25">
      <c r="A36" s="41" t="s">
        <v>481</v>
      </c>
      <c r="B36" s="41" t="s">
        <v>54</v>
      </c>
      <c r="C36" s="84" t="s">
        <v>283</v>
      </c>
      <c r="D36" s="84"/>
      <c r="E36" s="84"/>
      <c r="F36" s="84"/>
      <c r="G36" s="42">
        <v>3635822</v>
      </c>
      <c r="H36" s="43">
        <v>2416</v>
      </c>
      <c r="I36" s="44">
        <f t="shared" si="2"/>
        <v>2416</v>
      </c>
      <c r="J36" s="45">
        <v>3.8489262652999998</v>
      </c>
      <c r="K36" s="37">
        <f t="shared" si="25"/>
        <v>9.2829741605894613E-3</v>
      </c>
      <c r="L36" s="37">
        <f t="shared" si="26"/>
        <v>2.3821433946109587E-3</v>
      </c>
      <c r="M36" s="38">
        <f t="shared" si="27"/>
        <v>1</v>
      </c>
      <c r="N36" s="37">
        <f t="shared" si="28"/>
        <v>4.608294930875576E-3</v>
      </c>
      <c r="O36" s="39">
        <f t="shared" si="29"/>
        <v>3635822</v>
      </c>
      <c r="P36" s="39">
        <f t="shared" si="30"/>
        <v>2261816.1601158497</v>
      </c>
      <c r="Q36" s="39">
        <f t="shared" si="31"/>
        <v>0</v>
      </c>
      <c r="R36" s="39">
        <f t="shared" si="32"/>
        <v>5897638.1601158492</v>
      </c>
      <c r="S36" t="s">
        <v>283</v>
      </c>
      <c r="T36">
        <v>2416</v>
      </c>
      <c r="U36">
        <v>3.8489260000000001</v>
      </c>
      <c r="V36">
        <v>2.4118E-3</v>
      </c>
      <c r="W36">
        <v>9.2829999999999996E-3</v>
      </c>
      <c r="X36">
        <v>2.3820999999999998E-3</v>
      </c>
      <c r="Y36" t="b">
        <f t="shared" si="10"/>
        <v>1</v>
      </c>
      <c r="Z36" s="178">
        <f t="shared" si="11"/>
        <v>0</v>
      </c>
      <c r="AA36" s="181">
        <f t="shared" si="12"/>
        <v>-2.6529999974655993E-7</v>
      </c>
      <c r="AB36" s="46">
        <f t="shared" si="13"/>
        <v>1.0000027835271423</v>
      </c>
      <c r="AC36" s="46">
        <f t="shared" si="14"/>
        <v>0.99998178337582155</v>
      </c>
      <c r="AD36" t="s">
        <v>283</v>
      </c>
      <c r="AE36">
        <v>949487829</v>
      </c>
      <c r="AF36">
        <v>2.3820999999999998E-3</v>
      </c>
      <c r="AG36">
        <v>2261816.16</v>
      </c>
      <c r="AH36" t="b">
        <f t="shared" si="15"/>
        <v>1</v>
      </c>
      <c r="AI36" s="178">
        <f t="shared" si="16"/>
        <v>0</v>
      </c>
      <c r="AJ36" s="46">
        <f t="shared" si="17"/>
        <v>0.99998178337582155</v>
      </c>
      <c r="AK36" s="46">
        <f t="shared" si="18"/>
        <v>-1.1584954336285591E-4</v>
      </c>
      <c r="AL36" t="s">
        <v>283</v>
      </c>
      <c r="AM36">
        <v>3635822</v>
      </c>
      <c r="AN36" t="b">
        <f t="shared" si="19"/>
        <v>1</v>
      </c>
      <c r="AO36" s="178">
        <f t="shared" si="20"/>
        <v>0</v>
      </c>
      <c r="AP36">
        <v>20</v>
      </c>
      <c r="AQ36" t="s">
        <v>283</v>
      </c>
      <c r="AR36">
        <v>3635822</v>
      </c>
      <c r="AS36">
        <v>2261816.16</v>
      </c>
      <c r="AT36">
        <v>5897638</v>
      </c>
      <c r="AU36" t="b">
        <f t="shared" si="21"/>
        <v>1</v>
      </c>
      <c r="AV36" s="46">
        <f t="shared" si="22"/>
        <v>0</v>
      </c>
      <c r="AW36" s="46">
        <f t="shared" si="23"/>
        <v>-1.1584954336285591E-4</v>
      </c>
      <c r="AX36" s="46">
        <f t="shared" si="24"/>
        <v>-0.16011584922671318</v>
      </c>
    </row>
    <row r="37" spans="1:50" x14ac:dyDescent="0.25">
      <c r="A37" s="41" t="s">
        <v>481</v>
      </c>
      <c r="B37" s="41" t="s">
        <v>55</v>
      </c>
      <c r="C37" s="84" t="s">
        <v>284</v>
      </c>
      <c r="D37" s="84"/>
      <c r="E37" s="84"/>
      <c r="F37" s="84"/>
      <c r="G37" s="42">
        <v>601849</v>
      </c>
      <c r="H37" s="43">
        <v>167</v>
      </c>
      <c r="I37" s="44">
        <f t="shared" si="2"/>
        <v>167</v>
      </c>
      <c r="J37" s="45">
        <v>3.7941691858</v>
      </c>
      <c r="K37" s="37">
        <f t="shared" si="25"/>
        <v>6.3253386803849754E-4</v>
      </c>
      <c r="L37" s="37">
        <f t="shared" si="26"/>
        <v>1.6231720023660468E-4</v>
      </c>
      <c r="M37" s="38">
        <f t="shared" si="27"/>
        <v>1</v>
      </c>
      <c r="N37" s="37">
        <f t="shared" si="28"/>
        <v>4.608294930875576E-3</v>
      </c>
      <c r="O37" s="39">
        <f t="shared" si="29"/>
        <v>601849</v>
      </c>
      <c r="P37" s="39">
        <f t="shared" si="30"/>
        <v>154118.20606201206</v>
      </c>
      <c r="Q37" s="39">
        <f t="shared" si="31"/>
        <v>0</v>
      </c>
      <c r="R37" s="39">
        <f t="shared" si="32"/>
        <v>755967.20606201212</v>
      </c>
      <c r="S37" t="s">
        <v>284</v>
      </c>
      <c r="T37">
        <v>167</v>
      </c>
      <c r="U37">
        <v>3.7941690000000001</v>
      </c>
      <c r="V37">
        <v>1.6670000000000001E-4</v>
      </c>
      <c r="W37">
        <v>6.3250000000000003E-4</v>
      </c>
      <c r="X37">
        <v>1.6229999999999999E-4</v>
      </c>
      <c r="Y37" t="b">
        <f t="shared" si="10"/>
        <v>1</v>
      </c>
      <c r="Z37" s="178">
        <f t="shared" si="11"/>
        <v>0</v>
      </c>
      <c r="AA37" s="181">
        <f t="shared" si="12"/>
        <v>-1.8579999983003859E-7</v>
      </c>
      <c r="AB37" s="46">
        <f t="shared" si="13"/>
        <v>0.99994645656112846</v>
      </c>
      <c r="AC37" s="46">
        <f t="shared" si="14"/>
        <v>0.99989403318576453</v>
      </c>
      <c r="AD37" t="s">
        <v>284</v>
      </c>
      <c r="AE37">
        <v>949487829</v>
      </c>
      <c r="AF37">
        <v>1.6229999999999999E-4</v>
      </c>
      <c r="AG37">
        <v>154118.21</v>
      </c>
      <c r="AH37" t="b">
        <f t="shared" si="15"/>
        <v>1</v>
      </c>
      <c r="AI37" s="178">
        <f t="shared" si="16"/>
        <v>0</v>
      </c>
      <c r="AJ37" s="46">
        <f t="shared" si="17"/>
        <v>0.99989403318576453</v>
      </c>
      <c r="AK37" s="46">
        <f t="shared" si="18"/>
        <v>3.9379879308398813E-3</v>
      </c>
      <c r="AL37" t="s">
        <v>284</v>
      </c>
      <c r="AM37">
        <v>601849</v>
      </c>
      <c r="AN37" t="b">
        <f t="shared" si="19"/>
        <v>1</v>
      </c>
      <c r="AO37" s="178">
        <f t="shared" si="20"/>
        <v>0</v>
      </c>
      <c r="AP37">
        <v>21</v>
      </c>
      <c r="AQ37" t="s">
        <v>284</v>
      </c>
      <c r="AR37">
        <v>601849</v>
      </c>
      <c r="AS37">
        <v>154118.21</v>
      </c>
      <c r="AT37">
        <v>755967</v>
      </c>
      <c r="AU37" t="b">
        <f t="shared" si="21"/>
        <v>1</v>
      </c>
      <c r="AV37" s="46">
        <f t="shared" si="22"/>
        <v>0</v>
      </c>
      <c r="AW37" s="46">
        <f t="shared" si="23"/>
        <v>3.9379879308398813E-3</v>
      </c>
      <c r="AX37" s="46">
        <f t="shared" si="24"/>
        <v>-0.20606201211921871</v>
      </c>
    </row>
    <row r="38" spans="1:50" x14ac:dyDescent="0.25">
      <c r="A38" s="41" t="s">
        <v>481</v>
      </c>
      <c r="B38" s="41" t="s">
        <v>56</v>
      </c>
      <c r="C38" s="84" t="s">
        <v>285</v>
      </c>
      <c r="D38" s="84"/>
      <c r="E38" s="84"/>
      <c r="F38" s="84"/>
      <c r="G38" s="42">
        <v>18021413</v>
      </c>
      <c r="H38" s="43">
        <v>2843</v>
      </c>
      <c r="I38" s="44">
        <f t="shared" si="2"/>
        <v>2843</v>
      </c>
      <c r="J38" s="45">
        <v>3.7496839582999999</v>
      </c>
      <c r="K38" s="37">
        <f t="shared" si="25"/>
        <v>1.064197280641023E-2</v>
      </c>
      <c r="L38" s="37">
        <f t="shared" si="26"/>
        <v>2.730881804459297E-3</v>
      </c>
      <c r="M38" s="38">
        <f t="shared" si="27"/>
        <v>1</v>
      </c>
      <c r="N38" s="37">
        <f t="shared" si="28"/>
        <v>4.608294930875576E-3</v>
      </c>
      <c r="O38" s="39">
        <f t="shared" si="29"/>
        <v>18021413</v>
      </c>
      <c r="P38" s="39">
        <f t="shared" si="30"/>
        <v>2592939.0357716605</v>
      </c>
      <c r="Q38" s="39">
        <f t="shared" si="31"/>
        <v>0</v>
      </c>
      <c r="R38" s="39">
        <f t="shared" si="32"/>
        <v>20614352.035771661</v>
      </c>
      <c r="S38" t="s">
        <v>285</v>
      </c>
      <c r="T38">
        <v>2843</v>
      </c>
      <c r="U38">
        <v>3.7496839999999998</v>
      </c>
      <c r="V38">
        <v>2.8381000000000001E-3</v>
      </c>
      <c r="W38">
        <v>1.0642E-2</v>
      </c>
      <c r="X38">
        <v>2.7309000000000001E-3</v>
      </c>
      <c r="Y38" t="b">
        <f t="shared" si="10"/>
        <v>1</v>
      </c>
      <c r="Z38" s="178">
        <f t="shared" si="11"/>
        <v>0</v>
      </c>
      <c r="AA38" s="181">
        <f t="shared" si="12"/>
        <v>4.1699999897559792E-8</v>
      </c>
      <c r="AB38" s="46">
        <f t="shared" si="13"/>
        <v>1.0000025553147207</v>
      </c>
      <c r="AC38" s="46">
        <f t="shared" si="14"/>
        <v>1.0000066628810786</v>
      </c>
      <c r="AD38" t="s">
        <v>285</v>
      </c>
      <c r="AE38">
        <v>949487829</v>
      </c>
      <c r="AF38">
        <v>2.7309000000000001E-3</v>
      </c>
      <c r="AG38">
        <v>2592939.04</v>
      </c>
      <c r="AH38" t="b">
        <f t="shared" si="15"/>
        <v>1</v>
      </c>
      <c r="AI38" s="178">
        <f t="shared" si="16"/>
        <v>0</v>
      </c>
      <c r="AJ38" s="46">
        <f t="shared" si="17"/>
        <v>1.0000066628810786</v>
      </c>
      <c r="AK38" s="46">
        <f t="shared" si="18"/>
        <v>4.2283395305275917E-3</v>
      </c>
      <c r="AL38" t="s">
        <v>285</v>
      </c>
      <c r="AM38">
        <v>18021413</v>
      </c>
      <c r="AN38" t="b">
        <f t="shared" si="19"/>
        <v>1</v>
      </c>
      <c r="AO38" s="178">
        <f t="shared" si="20"/>
        <v>0</v>
      </c>
      <c r="AP38">
        <v>22</v>
      </c>
      <c r="AQ38" t="s">
        <v>285</v>
      </c>
      <c r="AR38">
        <v>18021413</v>
      </c>
      <c r="AS38">
        <v>2592939.04</v>
      </c>
      <c r="AT38">
        <v>20614352</v>
      </c>
      <c r="AU38" t="b">
        <f t="shared" si="21"/>
        <v>1</v>
      </c>
      <c r="AV38" s="46">
        <f t="shared" si="22"/>
        <v>0</v>
      </c>
      <c r="AW38" s="46">
        <f t="shared" si="23"/>
        <v>4.2283395305275917E-3</v>
      </c>
      <c r="AX38" s="46">
        <f t="shared" si="24"/>
        <v>-3.5771660506725311E-2</v>
      </c>
    </row>
    <row r="39" spans="1:50" x14ac:dyDescent="0.25">
      <c r="A39" s="41" t="s">
        <v>481</v>
      </c>
      <c r="B39" s="41" t="s">
        <v>57</v>
      </c>
      <c r="C39" s="84" t="s">
        <v>286</v>
      </c>
      <c r="D39" s="84"/>
      <c r="E39" s="84"/>
      <c r="F39" s="84"/>
      <c r="G39" s="42">
        <v>13622861</v>
      </c>
      <c r="H39" s="43">
        <v>3823</v>
      </c>
      <c r="I39" s="44">
        <f t="shared" si="2"/>
        <v>3823</v>
      </c>
      <c r="J39" s="45">
        <v>4.0990982425000002</v>
      </c>
      <c r="K39" s="37">
        <f t="shared" si="25"/>
        <v>1.5643835676863557E-2</v>
      </c>
      <c r="L39" s="37">
        <f t="shared" si="26"/>
        <v>4.0144310626469984E-3</v>
      </c>
      <c r="M39" s="38">
        <f t="shared" si="27"/>
        <v>1</v>
      </c>
      <c r="N39" s="37">
        <f t="shared" si="28"/>
        <v>4.608294930875576E-3</v>
      </c>
      <c r="O39" s="39">
        <f t="shared" si="29"/>
        <v>13622861</v>
      </c>
      <c r="P39" s="39">
        <f t="shared" si="30"/>
        <v>3811653.4343428616</v>
      </c>
      <c r="Q39" s="39">
        <f t="shared" si="31"/>
        <v>0</v>
      </c>
      <c r="R39" s="39">
        <f t="shared" si="32"/>
        <v>17434514.434342861</v>
      </c>
      <c r="S39" t="s">
        <v>286</v>
      </c>
      <c r="T39">
        <v>3823</v>
      </c>
      <c r="U39">
        <v>4.0990979999999997</v>
      </c>
      <c r="V39">
        <v>3.8164000000000002E-3</v>
      </c>
      <c r="W39">
        <v>1.5643799999999999E-2</v>
      </c>
      <c r="X39">
        <v>4.0144000000000004E-3</v>
      </c>
      <c r="Y39" t="b">
        <f t="shared" si="10"/>
        <v>1</v>
      </c>
      <c r="Z39" s="178">
        <f t="shared" si="11"/>
        <v>0</v>
      </c>
      <c r="AA39" s="181">
        <f t="shared" si="12"/>
        <v>-2.4250000052461473E-7</v>
      </c>
      <c r="AB39" s="46">
        <f t="shared" si="13"/>
        <v>0.99999771942992155</v>
      </c>
      <c r="AC39" s="46">
        <f t="shared" si="14"/>
        <v>0.999992262254224</v>
      </c>
      <c r="AD39" t="s">
        <v>286</v>
      </c>
      <c r="AE39">
        <v>949487829</v>
      </c>
      <c r="AF39">
        <v>4.0144000000000004E-3</v>
      </c>
      <c r="AG39">
        <v>3811653.43</v>
      </c>
      <c r="AH39" t="b">
        <f t="shared" si="15"/>
        <v>1</v>
      </c>
      <c r="AI39" s="178">
        <f t="shared" si="16"/>
        <v>0</v>
      </c>
      <c r="AJ39" s="46">
        <f t="shared" si="17"/>
        <v>0.999992262254224</v>
      </c>
      <c r="AK39" s="46">
        <f t="shared" si="18"/>
        <v>-4.3428614735603333E-3</v>
      </c>
      <c r="AL39" t="s">
        <v>286</v>
      </c>
      <c r="AM39">
        <v>13622861</v>
      </c>
      <c r="AN39" t="b">
        <f t="shared" si="19"/>
        <v>1</v>
      </c>
      <c r="AO39" s="178">
        <f t="shared" si="20"/>
        <v>0</v>
      </c>
      <c r="AP39">
        <v>23</v>
      </c>
      <c r="AQ39" t="s">
        <v>286</v>
      </c>
      <c r="AR39">
        <v>13622861</v>
      </c>
      <c r="AS39">
        <v>3811653.43</v>
      </c>
      <c r="AT39">
        <v>17434514</v>
      </c>
      <c r="AU39" t="b">
        <f t="shared" si="21"/>
        <v>1</v>
      </c>
      <c r="AV39" s="46">
        <f t="shared" si="22"/>
        <v>0</v>
      </c>
      <c r="AW39" s="46">
        <f t="shared" si="23"/>
        <v>-4.3428614735603333E-3</v>
      </c>
      <c r="AX39" s="46">
        <f t="shared" si="24"/>
        <v>-0.43434286117553711</v>
      </c>
    </row>
    <row r="40" spans="1:50" x14ac:dyDescent="0.25">
      <c r="A40" s="41" t="s">
        <v>481</v>
      </c>
      <c r="B40" s="41" t="s">
        <v>58</v>
      </c>
      <c r="C40" s="84" t="s">
        <v>287</v>
      </c>
      <c r="D40" s="84"/>
      <c r="E40" s="84"/>
      <c r="F40" s="84"/>
      <c r="G40" s="42">
        <v>964114</v>
      </c>
      <c r="H40" s="43">
        <v>156</v>
      </c>
      <c r="I40" s="44">
        <f t="shared" si="2"/>
        <v>156</v>
      </c>
      <c r="J40" s="45">
        <v>3.8975804406000001</v>
      </c>
      <c r="K40" s="37">
        <f t="shared" si="25"/>
        <v>6.0697430411040128E-4</v>
      </c>
      <c r="L40" s="37">
        <f t="shared" si="26"/>
        <v>1.5575825206685291E-4</v>
      </c>
      <c r="M40" s="38">
        <f t="shared" si="27"/>
        <v>1</v>
      </c>
      <c r="N40" s="37">
        <f t="shared" si="28"/>
        <v>4.608294930875576E-3</v>
      </c>
      <c r="O40" s="39">
        <f t="shared" si="29"/>
        <v>964114</v>
      </c>
      <c r="P40" s="39">
        <f t="shared" si="30"/>
        <v>147890.56460379093</v>
      </c>
      <c r="Q40" s="39">
        <f t="shared" si="31"/>
        <v>0</v>
      </c>
      <c r="R40" s="39">
        <f t="shared" si="32"/>
        <v>1112004.5646037909</v>
      </c>
      <c r="S40" t="s">
        <v>287</v>
      </c>
      <c r="T40">
        <v>156</v>
      </c>
      <c r="U40">
        <v>3.89758</v>
      </c>
      <c r="V40">
        <v>1.5569999999999999E-4</v>
      </c>
      <c r="W40">
        <v>6.0700000000000001E-4</v>
      </c>
      <c r="X40">
        <v>1.5579999999999999E-4</v>
      </c>
      <c r="Y40" t="b">
        <f t="shared" si="10"/>
        <v>1</v>
      </c>
      <c r="Z40" s="178">
        <f t="shared" si="11"/>
        <v>0</v>
      </c>
      <c r="AA40" s="181">
        <f t="shared" si="12"/>
        <v>-4.4060000004009225E-7</v>
      </c>
      <c r="AB40" s="46">
        <f t="shared" si="13"/>
        <v>1.0000423343944294</v>
      </c>
      <c r="AC40" s="46">
        <f t="shared" si="14"/>
        <v>1.0002680303135989</v>
      </c>
      <c r="AD40" t="s">
        <v>287</v>
      </c>
      <c r="AE40">
        <v>949487829</v>
      </c>
      <c r="AF40">
        <v>1.5579999999999999E-4</v>
      </c>
      <c r="AG40">
        <v>147890.56</v>
      </c>
      <c r="AH40" t="b">
        <f t="shared" si="15"/>
        <v>1</v>
      </c>
      <c r="AI40" s="178">
        <f t="shared" si="16"/>
        <v>0</v>
      </c>
      <c r="AJ40" s="46">
        <f t="shared" si="17"/>
        <v>1.0002680303135989</v>
      </c>
      <c r="AK40" s="46">
        <f t="shared" si="18"/>
        <v>-4.6037909341976047E-3</v>
      </c>
      <c r="AL40" t="s">
        <v>287</v>
      </c>
      <c r="AM40">
        <v>964114</v>
      </c>
      <c r="AN40" t="b">
        <f t="shared" si="19"/>
        <v>1</v>
      </c>
      <c r="AO40" s="178">
        <f t="shared" si="20"/>
        <v>0</v>
      </c>
      <c r="AP40">
        <v>24</v>
      </c>
      <c r="AQ40" t="s">
        <v>287</v>
      </c>
      <c r="AR40">
        <v>964114</v>
      </c>
      <c r="AS40">
        <v>147890.56</v>
      </c>
      <c r="AT40">
        <v>1112005</v>
      </c>
      <c r="AU40" t="b">
        <f t="shared" si="21"/>
        <v>1</v>
      </c>
      <c r="AV40" s="46">
        <f t="shared" si="22"/>
        <v>0</v>
      </c>
      <c r="AW40" s="46">
        <f t="shared" si="23"/>
        <v>-4.6037909341976047E-3</v>
      </c>
      <c r="AX40" s="46">
        <f t="shared" si="24"/>
        <v>0.43539620912633836</v>
      </c>
    </row>
    <row r="41" spans="1:50" x14ac:dyDescent="0.25">
      <c r="A41" s="41" t="s">
        <v>481</v>
      </c>
      <c r="B41" s="41" t="s">
        <v>59</v>
      </c>
      <c r="C41" s="84" t="s">
        <v>288</v>
      </c>
      <c r="D41" s="84"/>
      <c r="E41" s="84"/>
      <c r="F41" s="84"/>
      <c r="G41" s="42">
        <v>7226735</v>
      </c>
      <c r="H41" s="43">
        <v>1629</v>
      </c>
      <c r="I41" s="44">
        <f t="shared" si="2"/>
        <v>1629</v>
      </c>
      <c r="J41" s="45">
        <v>3.6188446327000001</v>
      </c>
      <c r="K41" s="37">
        <f t="shared" si="25"/>
        <v>5.8849346245716649E-3</v>
      </c>
      <c r="L41" s="37">
        <f t="shared" si="26"/>
        <v>1.5101580486086945E-3</v>
      </c>
      <c r="M41" s="38">
        <f t="shared" si="27"/>
        <v>1</v>
      </c>
      <c r="N41" s="37">
        <f t="shared" si="28"/>
        <v>4.608294930875576E-3</v>
      </c>
      <c r="O41" s="39">
        <f t="shared" si="29"/>
        <v>7226735</v>
      </c>
      <c r="P41" s="39">
        <f t="shared" si="30"/>
        <v>1433876.6870203458</v>
      </c>
      <c r="Q41" s="39">
        <f t="shared" si="31"/>
        <v>0</v>
      </c>
      <c r="R41" s="39">
        <f t="shared" si="32"/>
        <v>8660611.6870203465</v>
      </c>
      <c r="S41" t="s">
        <v>288</v>
      </c>
      <c r="T41">
        <v>1629</v>
      </c>
      <c r="U41">
        <v>3.6188449999999999</v>
      </c>
      <c r="V41">
        <v>1.6262E-3</v>
      </c>
      <c r="W41">
        <v>5.8849000000000002E-3</v>
      </c>
      <c r="X41">
        <v>1.5102E-3</v>
      </c>
      <c r="Y41" t="b">
        <f t="shared" si="10"/>
        <v>1</v>
      </c>
      <c r="Z41" s="178">
        <f t="shared" si="11"/>
        <v>0</v>
      </c>
      <c r="AA41" s="181">
        <f t="shared" si="12"/>
        <v>3.6729999974838279E-7</v>
      </c>
      <c r="AB41" s="46">
        <f t="shared" si="13"/>
        <v>0.99999411640504554</v>
      </c>
      <c r="AC41" s="46">
        <f t="shared" si="14"/>
        <v>1.0000277794707277</v>
      </c>
      <c r="AD41" t="s">
        <v>288</v>
      </c>
      <c r="AE41">
        <v>949487829</v>
      </c>
      <c r="AF41">
        <v>1.5102E-3</v>
      </c>
      <c r="AG41">
        <v>1433876.69</v>
      </c>
      <c r="AH41" t="b">
        <f t="shared" si="15"/>
        <v>1</v>
      </c>
      <c r="AI41" s="178">
        <f t="shared" si="16"/>
        <v>0</v>
      </c>
      <c r="AJ41" s="46">
        <f t="shared" si="17"/>
        <v>1.0000277794707277</v>
      </c>
      <c r="AK41" s="46">
        <f t="shared" si="18"/>
        <v>2.9796541202813387E-3</v>
      </c>
      <c r="AL41" t="s">
        <v>288</v>
      </c>
      <c r="AM41">
        <v>7226735</v>
      </c>
      <c r="AN41" t="b">
        <f t="shared" si="19"/>
        <v>1</v>
      </c>
      <c r="AO41" s="178">
        <f t="shared" si="20"/>
        <v>0</v>
      </c>
      <c r="AP41">
        <v>25</v>
      </c>
      <c r="AQ41" t="s">
        <v>288</v>
      </c>
      <c r="AR41">
        <v>7226735</v>
      </c>
      <c r="AS41">
        <v>1433876.69</v>
      </c>
      <c r="AT41">
        <v>8660612</v>
      </c>
      <c r="AU41" t="b">
        <f t="shared" si="21"/>
        <v>1</v>
      </c>
      <c r="AV41" s="46">
        <f t="shared" si="22"/>
        <v>0</v>
      </c>
      <c r="AW41" s="46">
        <f t="shared" si="23"/>
        <v>2.9796541202813387E-3</v>
      </c>
      <c r="AX41" s="46">
        <f t="shared" si="24"/>
        <v>0.31297965347766876</v>
      </c>
    </row>
    <row r="42" spans="1:50" x14ac:dyDescent="0.25">
      <c r="A42" s="41" t="s">
        <v>481</v>
      </c>
      <c r="B42" s="41" t="s">
        <v>60</v>
      </c>
      <c r="C42" s="84" t="s">
        <v>289</v>
      </c>
      <c r="D42" s="84"/>
      <c r="E42" s="84"/>
      <c r="F42" s="84"/>
      <c r="G42" s="42">
        <v>16549430</v>
      </c>
      <c r="H42" s="43">
        <v>2285</v>
      </c>
      <c r="I42" s="44">
        <f t="shared" si="2"/>
        <v>2285</v>
      </c>
      <c r="J42" s="45">
        <v>3.6603119049999999</v>
      </c>
      <c r="K42" s="37">
        <f t="shared" si="25"/>
        <v>8.3493933006947001E-3</v>
      </c>
      <c r="L42" s="37">
        <f t="shared" si="26"/>
        <v>2.1425732482051752E-3</v>
      </c>
      <c r="M42" s="38">
        <f t="shared" si="27"/>
        <v>1</v>
      </c>
      <c r="N42" s="37">
        <f t="shared" si="28"/>
        <v>4.608294930875576E-3</v>
      </c>
      <c r="O42" s="39">
        <f t="shared" si="29"/>
        <v>16549430</v>
      </c>
      <c r="P42" s="39">
        <f t="shared" si="30"/>
        <v>2034347.2219118099</v>
      </c>
      <c r="Q42" s="39">
        <f t="shared" si="31"/>
        <v>0</v>
      </c>
      <c r="R42" s="39">
        <f t="shared" si="32"/>
        <v>18583777.22191181</v>
      </c>
      <c r="S42" t="s">
        <v>289</v>
      </c>
      <c r="T42">
        <v>2285</v>
      </c>
      <c r="U42">
        <v>3.6603119999999998</v>
      </c>
      <c r="V42">
        <v>2.2810999999999999E-3</v>
      </c>
      <c r="W42">
        <v>8.3493999999999999E-3</v>
      </c>
      <c r="X42">
        <v>2.1426000000000001E-3</v>
      </c>
      <c r="Y42" t="b">
        <f t="shared" si="10"/>
        <v>1</v>
      </c>
      <c r="Z42" s="178">
        <f t="shared" si="11"/>
        <v>0</v>
      </c>
      <c r="AA42" s="181">
        <f t="shared" si="12"/>
        <v>9.4999999866729468E-8</v>
      </c>
      <c r="AB42" s="46">
        <f t="shared" si="13"/>
        <v>1.0000008023703111</v>
      </c>
      <c r="AC42" s="46">
        <f t="shared" si="14"/>
        <v>1.0000124858250925</v>
      </c>
      <c r="AD42" t="s">
        <v>289</v>
      </c>
      <c r="AE42">
        <v>949487829</v>
      </c>
      <c r="AF42">
        <v>2.1426000000000001E-3</v>
      </c>
      <c r="AG42">
        <v>2034347.22</v>
      </c>
      <c r="AH42" t="b">
        <f t="shared" si="15"/>
        <v>1</v>
      </c>
      <c r="AI42" s="178">
        <f t="shared" si="16"/>
        <v>0</v>
      </c>
      <c r="AJ42" s="46">
        <f t="shared" si="17"/>
        <v>1.0000124858250925</v>
      </c>
      <c r="AK42" s="46">
        <f t="shared" si="18"/>
        <v>-1.9118099007755518E-3</v>
      </c>
      <c r="AL42" t="s">
        <v>289</v>
      </c>
      <c r="AM42">
        <v>16549430</v>
      </c>
      <c r="AN42" t="b">
        <f t="shared" si="19"/>
        <v>1</v>
      </c>
      <c r="AO42" s="178">
        <f t="shared" si="20"/>
        <v>0</v>
      </c>
      <c r="AP42">
        <v>26</v>
      </c>
      <c r="AQ42" t="s">
        <v>289</v>
      </c>
      <c r="AR42">
        <v>16549430</v>
      </c>
      <c r="AS42">
        <v>2034347.22</v>
      </c>
      <c r="AT42">
        <v>18583777</v>
      </c>
      <c r="AU42" t="b">
        <f t="shared" si="21"/>
        <v>1</v>
      </c>
      <c r="AV42" s="46">
        <f t="shared" si="22"/>
        <v>0</v>
      </c>
      <c r="AW42" s="46">
        <f t="shared" si="23"/>
        <v>-1.9118099007755518E-3</v>
      </c>
      <c r="AX42" s="46">
        <f t="shared" si="24"/>
        <v>-0.22191181033849716</v>
      </c>
    </row>
    <row r="43" spans="1:50" x14ac:dyDescent="0.25">
      <c r="A43" s="41" t="s">
        <v>481</v>
      </c>
      <c r="B43" s="41" t="s">
        <v>61</v>
      </c>
      <c r="C43" s="84" t="s">
        <v>290</v>
      </c>
      <c r="D43" s="84"/>
      <c r="E43" s="84"/>
      <c r="F43" s="84"/>
      <c r="G43" s="42">
        <v>6472544</v>
      </c>
      <c r="H43" s="43">
        <v>1216</v>
      </c>
      <c r="I43" s="44">
        <f t="shared" si="2"/>
        <v>1216</v>
      </c>
      <c r="J43" s="45">
        <v>3.633167566</v>
      </c>
      <c r="K43" s="37">
        <f t="shared" si="25"/>
        <v>4.4103151459988603E-3</v>
      </c>
      <c r="L43" s="37">
        <f t="shared" si="26"/>
        <v>1.1317496861939695E-3</v>
      </c>
      <c r="M43" s="38">
        <f t="shared" si="27"/>
        <v>1</v>
      </c>
      <c r="N43" s="37">
        <f t="shared" si="28"/>
        <v>4.608294930875576E-3</v>
      </c>
      <c r="O43" s="39">
        <f t="shared" si="29"/>
        <v>6472544</v>
      </c>
      <c r="P43" s="39">
        <f t="shared" si="30"/>
        <v>1074582.5525157433</v>
      </c>
      <c r="Q43" s="39">
        <f t="shared" si="31"/>
        <v>0</v>
      </c>
      <c r="R43" s="39">
        <f t="shared" si="32"/>
        <v>7547126.5525157433</v>
      </c>
      <c r="S43" t="s">
        <v>290</v>
      </c>
      <c r="T43">
        <v>1216</v>
      </c>
      <c r="U43">
        <v>3.633168</v>
      </c>
      <c r="V43">
        <v>1.2139E-3</v>
      </c>
      <c r="W43">
        <v>4.4102999999999998E-3</v>
      </c>
      <c r="X43">
        <v>1.1317E-3</v>
      </c>
      <c r="Y43" t="b">
        <f t="shared" si="10"/>
        <v>1</v>
      </c>
      <c r="Z43" s="178">
        <f t="shared" si="11"/>
        <v>0</v>
      </c>
      <c r="AA43" s="181">
        <f t="shared" si="12"/>
        <v>4.3399999993809502E-7</v>
      </c>
      <c r="AB43" s="46">
        <f t="shared" si="13"/>
        <v>0.99999656577855345</v>
      </c>
      <c r="AC43" s="46">
        <f t="shared" si="14"/>
        <v>0.99995609789463558</v>
      </c>
      <c r="AD43" t="s">
        <v>290</v>
      </c>
      <c r="AE43">
        <v>949487829</v>
      </c>
      <c r="AF43">
        <v>1.1317E-3</v>
      </c>
      <c r="AG43">
        <v>1074582.55</v>
      </c>
      <c r="AH43" t="b">
        <f t="shared" si="15"/>
        <v>1</v>
      </c>
      <c r="AI43" s="178">
        <f t="shared" si="16"/>
        <v>0</v>
      </c>
      <c r="AJ43" s="46">
        <f t="shared" si="17"/>
        <v>0.99995609789463558</v>
      </c>
      <c r="AK43" s="46">
        <f t="shared" si="18"/>
        <v>-2.5157432537525892E-3</v>
      </c>
      <c r="AL43" t="s">
        <v>290</v>
      </c>
      <c r="AM43">
        <v>6472544</v>
      </c>
      <c r="AN43" t="b">
        <f t="shared" si="19"/>
        <v>1</v>
      </c>
      <c r="AO43" s="178">
        <f t="shared" si="20"/>
        <v>0</v>
      </c>
      <c r="AP43">
        <v>27</v>
      </c>
      <c r="AQ43" t="s">
        <v>290</v>
      </c>
      <c r="AR43">
        <v>6472544</v>
      </c>
      <c r="AS43">
        <v>1074582.55</v>
      </c>
      <c r="AT43">
        <v>7547127</v>
      </c>
      <c r="AU43" t="b">
        <f t="shared" si="21"/>
        <v>1</v>
      </c>
      <c r="AV43" s="46">
        <f t="shared" si="22"/>
        <v>0</v>
      </c>
      <c r="AW43" s="46">
        <f t="shared" si="23"/>
        <v>-2.5157432537525892E-3</v>
      </c>
      <c r="AX43" s="46">
        <f t="shared" si="24"/>
        <v>0.44748425669968128</v>
      </c>
    </row>
    <row r="44" spans="1:50" x14ac:dyDescent="0.25">
      <c r="A44" s="41" t="s">
        <v>481</v>
      </c>
      <c r="B44" s="41" t="s">
        <v>62</v>
      </c>
      <c r="C44" s="84" t="s">
        <v>291</v>
      </c>
      <c r="D44" s="84"/>
      <c r="E44" s="84"/>
      <c r="F44" s="84"/>
      <c r="G44" s="42">
        <v>3527057</v>
      </c>
      <c r="H44" s="43">
        <v>1577</v>
      </c>
      <c r="I44" s="44">
        <f t="shared" si="2"/>
        <v>1577</v>
      </c>
      <c r="J44" s="45">
        <v>4.2116943211000004</v>
      </c>
      <c r="K44" s="37">
        <f t="shared" si="25"/>
        <v>6.6303912586709755E-3</v>
      </c>
      <c r="L44" s="37">
        <f t="shared" si="26"/>
        <v>1.7014528390679442E-3</v>
      </c>
      <c r="M44" s="38">
        <f t="shared" si="27"/>
        <v>1</v>
      </c>
      <c r="N44" s="37">
        <f t="shared" si="28"/>
        <v>4.608294930875576E-3</v>
      </c>
      <c r="O44" s="39">
        <f t="shared" si="29"/>
        <v>3527057</v>
      </c>
      <c r="P44" s="39">
        <f t="shared" si="30"/>
        <v>1615508.7623125087</v>
      </c>
      <c r="Q44" s="39">
        <f t="shared" si="31"/>
        <v>0</v>
      </c>
      <c r="R44" s="39">
        <f t="shared" si="32"/>
        <v>5142565.7623125091</v>
      </c>
      <c r="S44" t="s">
        <v>291</v>
      </c>
      <c r="T44">
        <v>1577</v>
      </c>
      <c r="U44">
        <v>4.2116939999999996</v>
      </c>
      <c r="V44">
        <v>1.5743E-3</v>
      </c>
      <c r="W44">
        <v>6.6303999999999998E-3</v>
      </c>
      <c r="X44">
        <v>1.7015000000000001E-3</v>
      </c>
      <c r="Y44" t="b">
        <f t="shared" si="10"/>
        <v>1</v>
      </c>
      <c r="Z44" s="178">
        <f t="shared" si="11"/>
        <v>0</v>
      </c>
      <c r="AA44" s="181">
        <f t="shared" si="12"/>
        <v>-3.2110000081075896E-7</v>
      </c>
      <c r="AB44" s="46">
        <f t="shared" si="13"/>
        <v>1.0000013183730316</v>
      </c>
      <c r="AC44" s="46">
        <f t="shared" si="14"/>
        <v>1.0000277180365937</v>
      </c>
      <c r="AD44" t="s">
        <v>291</v>
      </c>
      <c r="AE44">
        <v>949487829</v>
      </c>
      <c r="AF44">
        <v>1.7015000000000001E-3</v>
      </c>
      <c r="AG44">
        <v>1615508.76</v>
      </c>
      <c r="AH44" t="b">
        <f t="shared" si="15"/>
        <v>1</v>
      </c>
      <c r="AI44" s="178">
        <f t="shared" si="16"/>
        <v>0</v>
      </c>
      <c r="AJ44" s="46">
        <f t="shared" si="17"/>
        <v>1.0000277180365937</v>
      </c>
      <c r="AK44" s="46">
        <f t="shared" si="18"/>
        <v>-2.3125086445361376E-3</v>
      </c>
      <c r="AL44" t="s">
        <v>291</v>
      </c>
      <c r="AM44">
        <v>3527057</v>
      </c>
      <c r="AN44" t="b">
        <f t="shared" si="19"/>
        <v>1</v>
      </c>
      <c r="AO44" s="178">
        <f t="shared" si="20"/>
        <v>0</v>
      </c>
      <c r="AP44">
        <v>28</v>
      </c>
      <c r="AQ44" t="s">
        <v>291</v>
      </c>
      <c r="AR44">
        <v>3527057</v>
      </c>
      <c r="AS44">
        <v>1615508.76</v>
      </c>
      <c r="AT44">
        <v>5142566</v>
      </c>
      <c r="AU44" t="b">
        <f t="shared" si="21"/>
        <v>1</v>
      </c>
      <c r="AV44" s="46">
        <f t="shared" si="22"/>
        <v>0</v>
      </c>
      <c r="AW44" s="46">
        <f t="shared" si="23"/>
        <v>-2.3125086445361376E-3</v>
      </c>
      <c r="AX44" s="46">
        <f t="shared" si="24"/>
        <v>0.23768749088048935</v>
      </c>
    </row>
    <row r="45" spans="1:50" x14ac:dyDescent="0.25">
      <c r="A45" s="41" t="s">
        <v>481</v>
      </c>
      <c r="B45" s="41" t="s">
        <v>63</v>
      </c>
      <c r="C45" s="84" t="s">
        <v>292</v>
      </c>
      <c r="D45" s="84"/>
      <c r="E45" s="84"/>
      <c r="F45" s="84"/>
      <c r="G45" s="42">
        <v>5769126</v>
      </c>
      <c r="H45" s="43">
        <v>1388</v>
      </c>
      <c r="I45" s="44">
        <f t="shared" si="2"/>
        <v>1388</v>
      </c>
      <c r="J45" s="45">
        <v>3.8792511950000002</v>
      </c>
      <c r="K45" s="37">
        <f t="shared" si="25"/>
        <v>5.3751178301673008E-3</v>
      </c>
      <c r="L45" s="37">
        <f t="shared" si="26"/>
        <v>1.3793317974263931E-3</v>
      </c>
      <c r="M45" s="38">
        <f t="shared" si="27"/>
        <v>1</v>
      </c>
      <c r="N45" s="37">
        <f t="shared" si="28"/>
        <v>4.608294930875576E-3</v>
      </c>
      <c r="O45" s="39">
        <f t="shared" si="29"/>
        <v>5769126</v>
      </c>
      <c r="P45" s="39">
        <f t="shared" si="30"/>
        <v>1309658.7538090537</v>
      </c>
      <c r="Q45" s="39">
        <f t="shared" si="31"/>
        <v>0</v>
      </c>
      <c r="R45" s="39">
        <f t="shared" si="32"/>
        <v>7078784.7538090535</v>
      </c>
      <c r="S45" t="s">
        <v>292</v>
      </c>
      <c r="T45">
        <v>1388</v>
      </c>
      <c r="U45">
        <v>3.879251</v>
      </c>
      <c r="V45">
        <v>1.3856000000000001E-3</v>
      </c>
      <c r="W45">
        <v>5.3750999999999998E-3</v>
      </c>
      <c r="X45">
        <v>1.3793E-3</v>
      </c>
      <c r="Y45" t="b">
        <f t="shared" si="10"/>
        <v>1</v>
      </c>
      <c r="Z45" s="178">
        <f t="shared" si="11"/>
        <v>0</v>
      </c>
      <c r="AA45" s="181">
        <f t="shared" si="12"/>
        <v>-1.9500000014716079E-7</v>
      </c>
      <c r="AB45" s="46">
        <f t="shared" si="13"/>
        <v>0.99999668283229048</v>
      </c>
      <c r="AC45" s="46">
        <f t="shared" si="14"/>
        <v>0.99997694722440789</v>
      </c>
      <c r="AD45" t="s">
        <v>292</v>
      </c>
      <c r="AE45">
        <v>949487829</v>
      </c>
      <c r="AF45">
        <v>1.3793E-3</v>
      </c>
      <c r="AG45">
        <v>1309658.75</v>
      </c>
      <c r="AH45" t="b">
        <f t="shared" si="15"/>
        <v>1</v>
      </c>
      <c r="AI45" s="178">
        <f t="shared" si="16"/>
        <v>0</v>
      </c>
      <c r="AJ45" s="46">
        <f t="shared" si="17"/>
        <v>0.99997694722440789</v>
      </c>
      <c r="AK45" s="46">
        <f t="shared" si="18"/>
        <v>-3.8090536836534739E-3</v>
      </c>
      <c r="AL45" t="s">
        <v>292</v>
      </c>
      <c r="AM45">
        <v>5769126</v>
      </c>
      <c r="AN45" t="b">
        <f t="shared" si="19"/>
        <v>1</v>
      </c>
      <c r="AO45" s="178">
        <f t="shared" si="20"/>
        <v>0</v>
      </c>
      <c r="AP45">
        <v>29</v>
      </c>
      <c r="AQ45" t="s">
        <v>292</v>
      </c>
      <c r="AR45">
        <v>5769126</v>
      </c>
      <c r="AS45">
        <v>1309658.75</v>
      </c>
      <c r="AT45">
        <v>7078785</v>
      </c>
      <c r="AU45" t="b">
        <f t="shared" si="21"/>
        <v>1</v>
      </c>
      <c r="AV45" s="46">
        <f t="shared" si="22"/>
        <v>0</v>
      </c>
      <c r="AW45" s="46">
        <f t="shared" si="23"/>
        <v>-3.8090536836534739E-3</v>
      </c>
      <c r="AX45" s="46">
        <f t="shared" si="24"/>
        <v>0.24619094654917717</v>
      </c>
    </row>
    <row r="46" spans="1:50" x14ac:dyDescent="0.25">
      <c r="A46" s="41" t="s">
        <v>481</v>
      </c>
      <c r="B46" s="41" t="s">
        <v>64</v>
      </c>
      <c r="C46" s="84" t="s">
        <v>293</v>
      </c>
      <c r="D46" s="84"/>
      <c r="E46" s="84"/>
      <c r="F46" s="84"/>
      <c r="G46" s="42">
        <v>1212819</v>
      </c>
      <c r="H46" s="43">
        <v>448</v>
      </c>
      <c r="I46" s="44">
        <f t="shared" si="2"/>
        <v>448</v>
      </c>
      <c r="J46" s="45">
        <v>3.9571879635</v>
      </c>
      <c r="K46" s="37">
        <f t="shared" si="25"/>
        <v>1.7697638255213248E-3</v>
      </c>
      <c r="L46" s="37">
        <f t="shared" si="26"/>
        <v>4.5414660582437119E-4</v>
      </c>
      <c r="M46" s="38">
        <f t="shared" si="27"/>
        <v>1</v>
      </c>
      <c r="N46" s="37">
        <f t="shared" si="28"/>
        <v>4.608294930875576E-3</v>
      </c>
      <c r="O46" s="39">
        <f t="shared" si="29"/>
        <v>1212819</v>
      </c>
      <c r="P46" s="39">
        <f t="shared" si="30"/>
        <v>431206.67481190094</v>
      </c>
      <c r="Q46" s="39">
        <f t="shared" si="31"/>
        <v>0</v>
      </c>
      <c r="R46" s="39">
        <f t="shared" si="32"/>
        <v>1644025.6748119011</v>
      </c>
      <c r="S46" t="s">
        <v>293</v>
      </c>
      <c r="T46">
        <v>448</v>
      </c>
      <c r="U46">
        <v>3.9571879999999999</v>
      </c>
      <c r="V46">
        <v>4.4719999999999997E-4</v>
      </c>
      <c r="W46">
        <v>1.7698E-3</v>
      </c>
      <c r="X46">
        <v>4.5409999999999998E-4</v>
      </c>
      <c r="Y46" t="b">
        <f t="shared" si="10"/>
        <v>1</v>
      </c>
      <c r="Z46" s="178">
        <f t="shared" si="11"/>
        <v>0</v>
      </c>
      <c r="AA46" s="181">
        <f t="shared" si="12"/>
        <v>3.6499999911399073E-8</v>
      </c>
      <c r="AB46" s="46">
        <f t="shared" si="13"/>
        <v>1.0000204402859598</v>
      </c>
      <c r="AC46" s="46">
        <f t="shared" si="14"/>
        <v>0.99989737713818949</v>
      </c>
      <c r="AD46" t="s">
        <v>293</v>
      </c>
      <c r="AE46">
        <v>949487829</v>
      </c>
      <c r="AF46">
        <v>4.5409999999999998E-4</v>
      </c>
      <c r="AG46">
        <v>431206.67</v>
      </c>
      <c r="AH46" t="b">
        <f t="shared" si="15"/>
        <v>1</v>
      </c>
      <c r="AI46" s="178">
        <f t="shared" si="16"/>
        <v>0</v>
      </c>
      <c r="AJ46" s="46">
        <f t="shared" si="17"/>
        <v>0.99989737713818949</v>
      </c>
      <c r="AK46" s="46">
        <f t="shared" si="18"/>
        <v>-4.8119009588845074E-3</v>
      </c>
      <c r="AL46" t="s">
        <v>293</v>
      </c>
      <c r="AM46">
        <v>1212819</v>
      </c>
      <c r="AN46" t="b">
        <f t="shared" si="19"/>
        <v>1</v>
      </c>
      <c r="AO46" s="178">
        <f t="shared" si="20"/>
        <v>0</v>
      </c>
      <c r="AP46">
        <v>30</v>
      </c>
      <c r="AQ46" t="s">
        <v>293</v>
      </c>
      <c r="AR46">
        <v>1212819</v>
      </c>
      <c r="AS46">
        <v>431206.67</v>
      </c>
      <c r="AT46">
        <v>1644026</v>
      </c>
      <c r="AU46" t="b">
        <f t="shared" si="21"/>
        <v>1</v>
      </c>
      <c r="AV46" s="46">
        <f t="shared" si="22"/>
        <v>0</v>
      </c>
      <c r="AW46" s="46">
        <f t="shared" si="23"/>
        <v>-4.8119009588845074E-3</v>
      </c>
      <c r="AX46" s="46">
        <f t="shared" si="24"/>
        <v>0.32518809894099832</v>
      </c>
    </row>
    <row r="47" spans="1:50" x14ac:dyDescent="0.25">
      <c r="A47" s="41" t="s">
        <v>481</v>
      </c>
      <c r="B47" s="41" t="s">
        <v>65</v>
      </c>
      <c r="C47" s="84" t="s">
        <v>294</v>
      </c>
      <c r="D47" s="84"/>
      <c r="E47" s="84"/>
      <c r="F47" s="84"/>
      <c r="G47" s="42">
        <v>2512729</v>
      </c>
      <c r="H47" s="43">
        <v>836</v>
      </c>
      <c r="I47" s="44">
        <f t="shared" si="2"/>
        <v>836</v>
      </c>
      <c r="J47" s="45">
        <v>3.9198691596000002</v>
      </c>
      <c r="K47" s="37">
        <f t="shared" si="25"/>
        <v>3.2713609770182897E-3</v>
      </c>
      <c r="L47" s="37">
        <f t="shared" si="26"/>
        <v>8.3947782337652564E-4</v>
      </c>
      <c r="M47" s="38">
        <f t="shared" si="27"/>
        <v>1</v>
      </c>
      <c r="N47" s="37">
        <f t="shared" si="28"/>
        <v>4.608294930875576E-3</v>
      </c>
      <c r="O47" s="39">
        <f t="shared" si="29"/>
        <v>2512729</v>
      </c>
      <c r="P47" s="39">
        <f t="shared" si="30"/>
        <v>797073.97601142281</v>
      </c>
      <c r="Q47" s="39">
        <f t="shared" si="31"/>
        <v>0</v>
      </c>
      <c r="R47" s="39">
        <f t="shared" si="32"/>
        <v>3309802.9760114229</v>
      </c>
      <c r="S47" t="s">
        <v>294</v>
      </c>
      <c r="T47">
        <v>836</v>
      </c>
      <c r="U47">
        <v>3.9198689999999998</v>
      </c>
      <c r="V47">
        <v>8.3460000000000001E-4</v>
      </c>
      <c r="W47">
        <v>3.2713999999999998E-3</v>
      </c>
      <c r="X47">
        <v>8.3949999999999997E-4</v>
      </c>
      <c r="Y47" t="b">
        <f t="shared" si="10"/>
        <v>1</v>
      </c>
      <c r="Z47" s="178">
        <f t="shared" si="11"/>
        <v>0</v>
      </c>
      <c r="AA47" s="181">
        <f t="shared" si="12"/>
        <v>-1.5960000032677613E-7</v>
      </c>
      <c r="AB47" s="46">
        <f t="shared" si="13"/>
        <v>1.0000119286688276</v>
      </c>
      <c r="AC47" s="46">
        <f t="shared" si="14"/>
        <v>1.0000264171641666</v>
      </c>
      <c r="AD47" t="s">
        <v>294</v>
      </c>
      <c r="AE47">
        <v>949487829</v>
      </c>
      <c r="AF47">
        <v>8.3949999999999997E-4</v>
      </c>
      <c r="AG47">
        <v>797073.98</v>
      </c>
      <c r="AH47" t="b">
        <f t="shared" si="15"/>
        <v>1</v>
      </c>
      <c r="AI47" s="178">
        <f t="shared" si="16"/>
        <v>0</v>
      </c>
      <c r="AJ47" s="46">
        <f t="shared" si="17"/>
        <v>1.0000264171641666</v>
      </c>
      <c r="AK47" s="46">
        <f t="shared" si="18"/>
        <v>3.9885771693661809E-3</v>
      </c>
      <c r="AL47" t="s">
        <v>294</v>
      </c>
      <c r="AM47">
        <v>2512729</v>
      </c>
      <c r="AN47" t="b">
        <f t="shared" si="19"/>
        <v>1</v>
      </c>
      <c r="AO47" s="178">
        <f t="shared" si="20"/>
        <v>0</v>
      </c>
      <c r="AP47">
        <v>31</v>
      </c>
      <c r="AQ47" t="s">
        <v>294</v>
      </c>
      <c r="AR47">
        <v>2512729</v>
      </c>
      <c r="AS47">
        <v>797073.98</v>
      </c>
      <c r="AT47">
        <v>3309803</v>
      </c>
      <c r="AU47" t="b">
        <f t="shared" si="21"/>
        <v>1</v>
      </c>
      <c r="AV47" s="46">
        <f t="shared" si="22"/>
        <v>0</v>
      </c>
      <c r="AW47" s="46">
        <f t="shared" si="23"/>
        <v>3.9885771693661809E-3</v>
      </c>
      <c r="AX47" s="46">
        <f t="shared" si="24"/>
        <v>2.3988577071577311E-2</v>
      </c>
    </row>
    <row r="48" spans="1:50" x14ac:dyDescent="0.25">
      <c r="A48" s="41" t="s">
        <v>481</v>
      </c>
      <c r="B48" s="41" t="s">
        <v>66</v>
      </c>
      <c r="C48" s="84" t="s">
        <v>295</v>
      </c>
      <c r="D48" s="84"/>
      <c r="E48" s="84"/>
      <c r="F48" s="84"/>
      <c r="G48" s="42">
        <v>1993007</v>
      </c>
      <c r="H48" s="43">
        <v>259</v>
      </c>
      <c r="I48" s="44">
        <f t="shared" si="2"/>
        <v>259</v>
      </c>
      <c r="J48" s="45">
        <v>3.2807194758999998</v>
      </c>
      <c r="K48" s="37">
        <f t="shared" si="25"/>
        <v>8.4824143130623412E-4</v>
      </c>
      <c r="L48" s="37">
        <f t="shared" si="26"/>
        <v>2.1767083347059348E-4</v>
      </c>
      <c r="M48" s="38">
        <f t="shared" si="27"/>
        <v>1</v>
      </c>
      <c r="N48" s="37">
        <f t="shared" si="28"/>
        <v>4.608294930875576E-3</v>
      </c>
      <c r="O48" s="39">
        <f t="shared" si="29"/>
        <v>1993007</v>
      </c>
      <c r="P48" s="39">
        <f t="shared" si="30"/>
        <v>206675.80710861433</v>
      </c>
      <c r="Q48" s="39">
        <f t="shared" si="31"/>
        <v>0</v>
      </c>
      <c r="R48" s="39">
        <f t="shared" si="32"/>
        <v>2199682.8071086141</v>
      </c>
      <c r="S48" t="s">
        <v>295</v>
      </c>
      <c r="T48">
        <v>259</v>
      </c>
      <c r="U48">
        <v>3.2807189999999999</v>
      </c>
      <c r="V48">
        <v>2.586E-4</v>
      </c>
      <c r="W48">
        <v>8.4820000000000002E-4</v>
      </c>
      <c r="X48">
        <v>2.1770000000000001E-4</v>
      </c>
      <c r="Y48" t="b">
        <f t="shared" si="10"/>
        <v>1</v>
      </c>
      <c r="Z48" s="178">
        <f t="shared" si="11"/>
        <v>0</v>
      </c>
      <c r="AA48" s="181">
        <f t="shared" si="12"/>
        <v>-4.7589999985220288E-7</v>
      </c>
      <c r="AB48" s="46">
        <f t="shared" si="13"/>
        <v>0.99995115623370301</v>
      </c>
      <c r="AC48" s="46">
        <f t="shared" si="14"/>
        <v>1.0001339937415661</v>
      </c>
      <c r="AD48" t="s">
        <v>295</v>
      </c>
      <c r="AE48">
        <v>949487829</v>
      </c>
      <c r="AF48">
        <v>2.1770000000000001E-4</v>
      </c>
      <c r="AG48">
        <v>206675.81</v>
      </c>
      <c r="AH48" t="b">
        <f t="shared" si="15"/>
        <v>1</v>
      </c>
      <c r="AI48" s="178">
        <f t="shared" si="16"/>
        <v>0</v>
      </c>
      <c r="AJ48" s="46">
        <f t="shared" si="17"/>
        <v>1.0001339937415661</v>
      </c>
      <c r="AK48" s="46">
        <f t="shared" si="18"/>
        <v>2.8913856658618897E-3</v>
      </c>
      <c r="AL48" t="s">
        <v>295</v>
      </c>
      <c r="AM48">
        <v>1993007</v>
      </c>
      <c r="AN48" t="b">
        <f t="shared" si="19"/>
        <v>1</v>
      </c>
      <c r="AO48" s="178">
        <f t="shared" si="20"/>
        <v>0</v>
      </c>
      <c r="AP48">
        <v>32</v>
      </c>
      <c r="AQ48" t="s">
        <v>295</v>
      </c>
      <c r="AR48">
        <v>1993007</v>
      </c>
      <c r="AS48">
        <v>206675.81</v>
      </c>
      <c r="AT48">
        <v>2199683</v>
      </c>
      <c r="AU48" t="b">
        <f t="shared" si="21"/>
        <v>1</v>
      </c>
      <c r="AV48" s="46">
        <f t="shared" si="22"/>
        <v>0</v>
      </c>
      <c r="AW48" s="46">
        <f t="shared" si="23"/>
        <v>2.8913856658618897E-3</v>
      </c>
      <c r="AX48" s="46">
        <f t="shared" si="24"/>
        <v>0.19289138587191701</v>
      </c>
    </row>
    <row r="49" spans="1:50" x14ac:dyDescent="0.25">
      <c r="A49" s="41" t="s">
        <v>481</v>
      </c>
      <c r="B49" s="41" t="s">
        <v>67</v>
      </c>
      <c r="C49" s="84" t="s">
        <v>296</v>
      </c>
      <c r="D49" s="84"/>
      <c r="E49" s="84"/>
      <c r="F49" s="84"/>
      <c r="G49" s="42">
        <v>5795830</v>
      </c>
      <c r="H49" s="43">
        <v>1831</v>
      </c>
      <c r="I49" s="44">
        <f t="shared" si="2"/>
        <v>1831</v>
      </c>
      <c r="J49" s="45">
        <v>3.8508389788000001</v>
      </c>
      <c r="K49" s="37">
        <f t="shared" si="25"/>
        <v>7.0387302829840867E-3</v>
      </c>
      <c r="L49" s="37">
        <f t="shared" si="26"/>
        <v>1.8062384490138406E-3</v>
      </c>
      <c r="M49" s="38">
        <f t="shared" si="27"/>
        <v>1</v>
      </c>
      <c r="N49" s="37">
        <f t="shared" si="28"/>
        <v>4.608294930875576E-3</v>
      </c>
      <c r="O49" s="39">
        <f t="shared" si="29"/>
        <v>5795830</v>
      </c>
      <c r="P49" s="39">
        <f t="shared" si="30"/>
        <v>1715001.4236104786</v>
      </c>
      <c r="Q49" s="39">
        <f t="shared" si="31"/>
        <v>0</v>
      </c>
      <c r="R49" s="39">
        <f t="shared" si="32"/>
        <v>7510831.4236104786</v>
      </c>
      <c r="S49" t="s">
        <v>296</v>
      </c>
      <c r="T49">
        <v>1831</v>
      </c>
      <c r="U49">
        <v>3.8508390000000001</v>
      </c>
      <c r="V49">
        <v>1.8278000000000001E-3</v>
      </c>
      <c r="W49">
        <v>7.0387000000000002E-3</v>
      </c>
      <c r="X49">
        <v>1.8062E-3</v>
      </c>
      <c r="Y49" t="b">
        <f t="shared" si="10"/>
        <v>1</v>
      </c>
      <c r="Z49" s="178">
        <f t="shared" si="11"/>
        <v>0</v>
      </c>
      <c r="AA49" s="181">
        <f t="shared" si="12"/>
        <v>2.1199999977739026E-8</v>
      </c>
      <c r="AB49" s="46">
        <f t="shared" si="13"/>
        <v>0.9999956976638017</v>
      </c>
      <c r="AC49" s="46">
        <f t="shared" si="14"/>
        <v>0.99997871321260956</v>
      </c>
      <c r="AD49" t="s">
        <v>296</v>
      </c>
      <c r="AE49">
        <v>949487829</v>
      </c>
      <c r="AF49">
        <v>1.8062E-3</v>
      </c>
      <c r="AG49">
        <v>1715001.42</v>
      </c>
      <c r="AH49" t="b">
        <f t="shared" si="15"/>
        <v>1</v>
      </c>
      <c r="AI49" s="178">
        <f t="shared" si="16"/>
        <v>0</v>
      </c>
      <c r="AJ49" s="46">
        <f t="shared" si="17"/>
        <v>0.99997871321260956</v>
      </c>
      <c r="AK49" s="46">
        <f t="shared" si="18"/>
        <v>-3.6104787141084671E-3</v>
      </c>
      <c r="AL49" t="s">
        <v>296</v>
      </c>
      <c r="AM49">
        <v>5795830</v>
      </c>
      <c r="AN49" t="b">
        <f t="shared" si="19"/>
        <v>1</v>
      </c>
      <c r="AO49" s="178">
        <f t="shared" si="20"/>
        <v>0</v>
      </c>
      <c r="AP49">
        <v>33</v>
      </c>
      <c r="AQ49" t="s">
        <v>296</v>
      </c>
      <c r="AR49">
        <v>5795830</v>
      </c>
      <c r="AS49">
        <v>1715001.42</v>
      </c>
      <c r="AT49">
        <v>7510831</v>
      </c>
      <c r="AU49" t="b">
        <f t="shared" si="21"/>
        <v>1</v>
      </c>
      <c r="AV49" s="46">
        <f t="shared" si="22"/>
        <v>0</v>
      </c>
      <c r="AW49" s="46">
        <f t="shared" si="23"/>
        <v>-3.6104787141084671E-3</v>
      </c>
      <c r="AX49" s="46">
        <f t="shared" si="24"/>
        <v>-0.42361047863960266</v>
      </c>
    </row>
    <row r="50" spans="1:50" x14ac:dyDescent="0.25">
      <c r="A50" s="41" t="s">
        <v>481</v>
      </c>
      <c r="B50" s="41" t="s">
        <v>68</v>
      </c>
      <c r="C50" s="84" t="s">
        <v>297</v>
      </c>
      <c r="D50" s="84"/>
      <c r="E50" s="84"/>
      <c r="F50" s="84"/>
      <c r="G50" s="42">
        <v>24382663</v>
      </c>
      <c r="H50" s="43">
        <v>10944</v>
      </c>
      <c r="I50" s="44">
        <f t="shared" si="2"/>
        <v>10944</v>
      </c>
      <c r="J50" s="45">
        <v>3.6922587464999999</v>
      </c>
      <c r="K50" s="37">
        <f t="shared" si="25"/>
        <v>4.0338415278510009E-2</v>
      </c>
      <c r="L50" s="37">
        <f t="shared" si="26"/>
        <v>1.0351411933551546E-2</v>
      </c>
      <c r="M50" s="38">
        <f t="shared" si="27"/>
        <v>1</v>
      </c>
      <c r="N50" s="37">
        <f t="shared" si="28"/>
        <v>4.608294930875576E-3</v>
      </c>
      <c r="O50" s="39">
        <f t="shared" si="29"/>
        <v>24382663</v>
      </c>
      <c r="P50" s="39">
        <f t="shared" si="30"/>
        <v>9828539.6438725498</v>
      </c>
      <c r="Q50" s="39">
        <f t="shared" si="31"/>
        <v>0</v>
      </c>
      <c r="R50" s="39">
        <f t="shared" si="32"/>
        <v>34211202.643872552</v>
      </c>
      <c r="S50" t="s">
        <v>297</v>
      </c>
      <c r="T50">
        <v>10944</v>
      </c>
      <c r="U50">
        <v>3.692259</v>
      </c>
      <c r="V50">
        <v>1.09251E-2</v>
      </c>
      <c r="W50">
        <v>4.0338400000000003E-2</v>
      </c>
      <c r="X50">
        <v>1.03514E-2</v>
      </c>
      <c r="Y50" t="b">
        <f t="shared" si="10"/>
        <v>1</v>
      </c>
      <c r="Z50" s="178">
        <f t="shared" si="11"/>
        <v>0</v>
      </c>
      <c r="AA50" s="181">
        <f t="shared" si="12"/>
        <v>2.5350000010249119E-7</v>
      </c>
      <c r="AB50" s="46">
        <f t="shared" si="13"/>
        <v>0.99999962124168984</v>
      </c>
      <c r="AC50" s="46">
        <f t="shared" si="14"/>
        <v>0.99999884715711995</v>
      </c>
      <c r="AD50" t="s">
        <v>297</v>
      </c>
      <c r="AE50">
        <v>949487829</v>
      </c>
      <c r="AF50">
        <v>1.03514E-2</v>
      </c>
      <c r="AG50">
        <v>9828539.6400000006</v>
      </c>
      <c r="AH50" t="b">
        <f t="shared" si="15"/>
        <v>1</v>
      </c>
      <c r="AI50" s="178">
        <f t="shared" si="16"/>
        <v>0</v>
      </c>
      <c r="AJ50" s="46">
        <f t="shared" si="17"/>
        <v>0.99999884715711995</v>
      </c>
      <c r="AK50" s="46">
        <f t="shared" si="18"/>
        <v>-3.8725491613149643E-3</v>
      </c>
      <c r="AL50" t="s">
        <v>297</v>
      </c>
      <c r="AM50">
        <v>24382663</v>
      </c>
      <c r="AN50" t="b">
        <f t="shared" si="19"/>
        <v>1</v>
      </c>
      <c r="AO50" s="178">
        <f t="shared" si="20"/>
        <v>0</v>
      </c>
      <c r="AP50">
        <v>34</v>
      </c>
      <c r="AQ50" t="s">
        <v>297</v>
      </c>
      <c r="AR50">
        <v>24382663</v>
      </c>
      <c r="AS50">
        <v>9828539.6400000006</v>
      </c>
      <c r="AT50">
        <v>34211203</v>
      </c>
      <c r="AU50" t="b">
        <f t="shared" si="21"/>
        <v>1</v>
      </c>
      <c r="AV50" s="46">
        <f t="shared" si="22"/>
        <v>0</v>
      </c>
      <c r="AW50" s="46">
        <f t="shared" si="23"/>
        <v>-3.8725491613149643E-3</v>
      </c>
      <c r="AX50" s="46">
        <f t="shared" si="24"/>
        <v>0.35612744837999344</v>
      </c>
    </row>
    <row r="51" spans="1:50" x14ac:dyDescent="0.25">
      <c r="A51" s="41" t="s">
        <v>481</v>
      </c>
      <c r="B51" s="41" t="s">
        <v>69</v>
      </c>
      <c r="C51" s="84" t="s">
        <v>298</v>
      </c>
      <c r="D51" s="84"/>
      <c r="E51" s="84"/>
      <c r="F51" s="84"/>
      <c r="G51" s="42">
        <v>24761620</v>
      </c>
      <c r="H51" s="43">
        <v>4791</v>
      </c>
      <c r="I51" s="44">
        <f t="shared" si="2"/>
        <v>4791</v>
      </c>
      <c r="J51" s="45">
        <v>3.9497677319000002</v>
      </c>
      <c r="K51" s="37">
        <f t="shared" si="25"/>
        <v>1.889071294228158E-2</v>
      </c>
      <c r="L51" s="37">
        <f t="shared" si="26"/>
        <v>4.8476260168853393E-3</v>
      </c>
      <c r="M51" s="38">
        <f t="shared" si="27"/>
        <v>1</v>
      </c>
      <c r="N51" s="37">
        <f t="shared" si="28"/>
        <v>4.608294930875576E-3</v>
      </c>
      <c r="O51" s="39">
        <f t="shared" si="29"/>
        <v>24761620</v>
      </c>
      <c r="P51" s="39">
        <f t="shared" si="30"/>
        <v>4602761.9025763785</v>
      </c>
      <c r="Q51" s="39">
        <f t="shared" si="31"/>
        <v>0</v>
      </c>
      <c r="R51" s="39">
        <f t="shared" si="32"/>
        <v>29364381.902576379</v>
      </c>
      <c r="S51" t="s">
        <v>298</v>
      </c>
      <c r="T51">
        <v>4791</v>
      </c>
      <c r="U51">
        <v>3.9497680000000002</v>
      </c>
      <c r="V51">
        <v>4.7827E-3</v>
      </c>
      <c r="W51">
        <v>1.88907E-2</v>
      </c>
      <c r="X51">
        <v>4.8475999999999997E-3</v>
      </c>
      <c r="Y51" t="b">
        <f t="shared" si="10"/>
        <v>1</v>
      </c>
      <c r="Z51" s="178">
        <f t="shared" si="11"/>
        <v>0</v>
      </c>
      <c r="AA51" s="181">
        <f t="shared" si="12"/>
        <v>2.6809999997823297E-7</v>
      </c>
      <c r="AB51" s="46">
        <f t="shared" si="13"/>
        <v>0.9999993148865467</v>
      </c>
      <c r="AC51" s="46">
        <f t="shared" si="14"/>
        <v>0.9999946330667322</v>
      </c>
      <c r="AD51" t="s">
        <v>298</v>
      </c>
      <c r="AE51">
        <v>949487829</v>
      </c>
      <c r="AF51">
        <v>4.8475999999999997E-3</v>
      </c>
      <c r="AG51">
        <v>4602761.9000000004</v>
      </c>
      <c r="AH51" t="b">
        <f t="shared" si="15"/>
        <v>1</v>
      </c>
      <c r="AI51" s="178">
        <f t="shared" si="16"/>
        <v>0</v>
      </c>
      <c r="AJ51" s="46">
        <f t="shared" si="17"/>
        <v>0.9999946330667322</v>
      </c>
      <c r="AK51" s="46">
        <f t="shared" si="18"/>
        <v>-2.5763781741261482E-3</v>
      </c>
      <c r="AL51" t="s">
        <v>298</v>
      </c>
      <c r="AM51">
        <v>24761620</v>
      </c>
      <c r="AN51" t="b">
        <f t="shared" si="19"/>
        <v>1</v>
      </c>
      <c r="AO51" s="178">
        <f t="shared" si="20"/>
        <v>0</v>
      </c>
      <c r="AP51">
        <v>35</v>
      </c>
      <c r="AQ51" t="s">
        <v>298</v>
      </c>
      <c r="AR51">
        <v>24761620</v>
      </c>
      <c r="AS51">
        <v>4602761.9000000004</v>
      </c>
      <c r="AT51">
        <v>29364382</v>
      </c>
      <c r="AU51" t="b">
        <f t="shared" si="21"/>
        <v>1</v>
      </c>
      <c r="AV51" s="46">
        <f t="shared" si="22"/>
        <v>0</v>
      </c>
      <c r="AW51" s="46">
        <f t="shared" si="23"/>
        <v>-2.5763781741261482E-3</v>
      </c>
      <c r="AX51" s="46">
        <f t="shared" si="24"/>
        <v>9.7423620522022247E-2</v>
      </c>
    </row>
    <row r="52" spans="1:50" x14ac:dyDescent="0.25">
      <c r="A52" s="41" t="s">
        <v>481</v>
      </c>
      <c r="B52" s="41" t="s">
        <v>70</v>
      </c>
      <c r="C52" s="84" t="s">
        <v>299</v>
      </c>
      <c r="D52" s="84"/>
      <c r="E52" s="84"/>
      <c r="F52" s="84"/>
      <c r="G52" s="42">
        <v>44949868</v>
      </c>
      <c r="H52" s="43">
        <v>10390</v>
      </c>
      <c r="I52" s="44">
        <f t="shared" si="2"/>
        <v>10390</v>
      </c>
      <c r="J52" s="45">
        <v>4.3350797193000004</v>
      </c>
      <c r="K52" s="37">
        <f t="shared" si="25"/>
        <v>4.496382575644562E-2</v>
      </c>
      <c r="L52" s="37">
        <f t="shared" si="26"/>
        <v>1.1538358145699461E-2</v>
      </c>
      <c r="M52" s="38">
        <f t="shared" si="27"/>
        <v>1</v>
      </c>
      <c r="N52" s="37">
        <f t="shared" si="28"/>
        <v>4.608294930875576E-3</v>
      </c>
      <c r="O52" s="39">
        <f t="shared" si="29"/>
        <v>44949868</v>
      </c>
      <c r="P52" s="39">
        <f t="shared" si="30"/>
        <v>10955530.625984648</v>
      </c>
      <c r="Q52" s="39">
        <f t="shared" si="31"/>
        <v>0</v>
      </c>
      <c r="R52" s="39">
        <f t="shared" si="32"/>
        <v>55905398.625984646</v>
      </c>
      <c r="S52" t="s">
        <v>299</v>
      </c>
      <c r="T52">
        <v>10390</v>
      </c>
      <c r="U52">
        <v>4.3350799999999996</v>
      </c>
      <c r="V52">
        <v>1.03721E-2</v>
      </c>
      <c r="W52">
        <v>4.4963799999999998E-2</v>
      </c>
      <c r="X52">
        <v>1.1538400000000001E-2</v>
      </c>
      <c r="Y52" t="b">
        <f t="shared" si="10"/>
        <v>1</v>
      </c>
      <c r="Z52" s="178">
        <f t="shared" si="11"/>
        <v>0</v>
      </c>
      <c r="AA52" s="181">
        <f t="shared" si="12"/>
        <v>2.8069999924440481E-7</v>
      </c>
      <c r="AB52" s="46">
        <f t="shared" si="13"/>
        <v>0.99999942717406298</v>
      </c>
      <c r="AC52" s="46">
        <f t="shared" si="14"/>
        <v>1.0000036274052175</v>
      </c>
      <c r="AD52" t="s">
        <v>299</v>
      </c>
      <c r="AE52">
        <v>949487829</v>
      </c>
      <c r="AF52">
        <v>1.1538400000000001E-2</v>
      </c>
      <c r="AG52">
        <v>10955530.630000001</v>
      </c>
      <c r="AH52" t="b">
        <f t="shared" si="15"/>
        <v>1</v>
      </c>
      <c r="AI52" s="178">
        <f t="shared" si="16"/>
        <v>0</v>
      </c>
      <c r="AJ52" s="46">
        <f t="shared" si="17"/>
        <v>1.0000036274052175</v>
      </c>
      <c r="AK52" s="46">
        <f t="shared" si="18"/>
        <v>4.0153525769710541E-3</v>
      </c>
      <c r="AL52" t="s">
        <v>299</v>
      </c>
      <c r="AM52">
        <v>44949868</v>
      </c>
      <c r="AN52" t="b">
        <f t="shared" si="19"/>
        <v>1</v>
      </c>
      <c r="AO52" s="178">
        <f t="shared" si="20"/>
        <v>0</v>
      </c>
      <c r="AP52">
        <v>36</v>
      </c>
      <c r="AQ52" t="s">
        <v>299</v>
      </c>
      <c r="AR52">
        <v>44949868</v>
      </c>
      <c r="AS52">
        <v>10955530.630000001</v>
      </c>
      <c r="AT52">
        <v>55905399</v>
      </c>
      <c r="AU52" t="b">
        <f t="shared" si="21"/>
        <v>1</v>
      </c>
      <c r="AV52" s="46">
        <f t="shared" si="22"/>
        <v>0</v>
      </c>
      <c r="AW52" s="46">
        <f t="shared" si="23"/>
        <v>4.0153525769710541E-3</v>
      </c>
      <c r="AX52" s="46">
        <f t="shared" si="24"/>
        <v>0.37401535362005234</v>
      </c>
    </row>
    <row r="53" spans="1:50" x14ac:dyDescent="0.25">
      <c r="A53" s="41" t="s">
        <v>481</v>
      </c>
      <c r="B53" s="41" t="s">
        <v>71</v>
      </c>
      <c r="C53" s="84" t="s">
        <v>300</v>
      </c>
      <c r="D53" s="84"/>
      <c r="E53" s="84"/>
      <c r="F53" s="84"/>
      <c r="G53" s="42">
        <v>2854261</v>
      </c>
      <c r="H53" s="43">
        <v>606</v>
      </c>
      <c r="I53" s="44">
        <f t="shared" si="2"/>
        <v>606</v>
      </c>
      <c r="J53" s="45">
        <v>3.9156716077999998</v>
      </c>
      <c r="K53" s="37">
        <f t="shared" si="25"/>
        <v>2.3688060662503852E-3</v>
      </c>
      <c r="L53" s="37">
        <f t="shared" si="26"/>
        <v>6.0786937744469695E-4</v>
      </c>
      <c r="M53" s="38">
        <f t="shared" si="27"/>
        <v>1</v>
      </c>
      <c r="N53" s="37">
        <f t="shared" si="28"/>
        <v>4.608294930875576E-3</v>
      </c>
      <c r="O53" s="39">
        <f t="shared" si="29"/>
        <v>2854261</v>
      </c>
      <c r="P53" s="39">
        <f t="shared" si="30"/>
        <v>577164.57550554688</v>
      </c>
      <c r="Q53" s="39">
        <f t="shared" si="31"/>
        <v>0</v>
      </c>
      <c r="R53" s="39">
        <f t="shared" si="32"/>
        <v>3431425.5755055468</v>
      </c>
      <c r="S53" t="s">
        <v>300</v>
      </c>
      <c r="T53">
        <v>606</v>
      </c>
      <c r="U53">
        <v>3.9156719999999998</v>
      </c>
      <c r="V53">
        <v>6.0499999999999996E-4</v>
      </c>
      <c r="W53">
        <v>2.3687999999999999E-3</v>
      </c>
      <c r="X53">
        <v>6.0789999999999998E-4</v>
      </c>
      <c r="Y53" t="b">
        <f t="shared" si="10"/>
        <v>1</v>
      </c>
      <c r="Z53" s="178">
        <f t="shared" si="11"/>
        <v>0</v>
      </c>
      <c r="AA53" s="181">
        <f t="shared" si="12"/>
        <v>3.9220000003226119E-7</v>
      </c>
      <c r="AB53" s="46">
        <f t="shared" si="13"/>
        <v>0.99999743911058325</v>
      </c>
      <c r="AC53" s="46">
        <f t="shared" si="14"/>
        <v>1.000050376867859</v>
      </c>
      <c r="AD53" t="s">
        <v>300</v>
      </c>
      <c r="AE53">
        <v>949487829</v>
      </c>
      <c r="AF53">
        <v>6.0789999999999998E-4</v>
      </c>
      <c r="AG53">
        <v>577164.57999999996</v>
      </c>
      <c r="AH53" t="b">
        <f t="shared" si="15"/>
        <v>1</v>
      </c>
      <c r="AI53" s="178">
        <f t="shared" si="16"/>
        <v>0</v>
      </c>
      <c r="AJ53" s="46">
        <f t="shared" si="17"/>
        <v>1.000050376867859</v>
      </c>
      <c r="AK53" s="46">
        <f t="shared" si="18"/>
        <v>4.4944530818611383E-3</v>
      </c>
      <c r="AL53" t="s">
        <v>300</v>
      </c>
      <c r="AM53">
        <v>2854261</v>
      </c>
      <c r="AN53" t="b">
        <f t="shared" si="19"/>
        <v>1</v>
      </c>
      <c r="AO53" s="178">
        <f t="shared" si="20"/>
        <v>0</v>
      </c>
      <c r="AP53">
        <v>37</v>
      </c>
      <c r="AQ53" t="s">
        <v>300</v>
      </c>
      <c r="AR53">
        <v>2854261</v>
      </c>
      <c r="AS53">
        <v>577164.57999999996</v>
      </c>
      <c r="AT53">
        <v>3431426</v>
      </c>
      <c r="AU53" t="b">
        <f t="shared" si="21"/>
        <v>1</v>
      </c>
      <c r="AV53" s="46">
        <f t="shared" si="22"/>
        <v>0</v>
      </c>
      <c r="AW53" s="46">
        <f t="shared" si="23"/>
        <v>4.4944530818611383E-3</v>
      </c>
      <c r="AX53" s="46">
        <f t="shared" si="24"/>
        <v>0.42449445324018598</v>
      </c>
    </row>
    <row r="54" spans="1:50" x14ac:dyDescent="0.25">
      <c r="A54" s="41" t="s">
        <v>481</v>
      </c>
      <c r="B54" s="41" t="s">
        <v>72</v>
      </c>
      <c r="C54" s="84" t="s">
        <v>301</v>
      </c>
      <c r="D54" s="84"/>
      <c r="E54" s="84"/>
      <c r="F54" s="84"/>
      <c r="G54" s="42">
        <v>2884405</v>
      </c>
      <c r="H54" s="43">
        <v>2378</v>
      </c>
      <c r="I54" s="44">
        <f t="shared" si="2"/>
        <v>2378</v>
      </c>
      <c r="J54" s="45">
        <v>3.7840036451999999</v>
      </c>
      <c r="K54" s="37">
        <f t="shared" si="25"/>
        <v>8.9828472910140188E-3</v>
      </c>
      <c r="L54" s="37">
        <f t="shared" si="26"/>
        <v>2.3051265649250935E-3</v>
      </c>
      <c r="M54" s="38">
        <f t="shared" si="27"/>
        <v>1</v>
      </c>
      <c r="N54" s="37">
        <f t="shared" si="28"/>
        <v>4.608294930875576E-3</v>
      </c>
      <c r="O54" s="39">
        <f t="shared" si="29"/>
        <v>2884405</v>
      </c>
      <c r="P54" s="39">
        <f t="shared" si="30"/>
        <v>2188689.6177009544</v>
      </c>
      <c r="Q54" s="39">
        <f t="shared" si="31"/>
        <v>0</v>
      </c>
      <c r="R54" s="39">
        <f t="shared" si="32"/>
        <v>5073094.6177009549</v>
      </c>
      <c r="S54" t="s">
        <v>301</v>
      </c>
      <c r="T54">
        <v>2378</v>
      </c>
      <c r="U54">
        <v>3.7840039999999999</v>
      </c>
      <c r="V54">
        <v>2.3739E-3</v>
      </c>
      <c r="W54">
        <v>8.9828000000000009E-3</v>
      </c>
      <c r="X54">
        <v>2.3051E-3</v>
      </c>
      <c r="Y54" t="b">
        <f t="shared" si="10"/>
        <v>1</v>
      </c>
      <c r="Z54" s="178">
        <f t="shared" si="11"/>
        <v>0</v>
      </c>
      <c r="AA54" s="181">
        <f t="shared" si="12"/>
        <v>3.5480000004639578E-7</v>
      </c>
      <c r="AB54" s="46">
        <f t="shared" si="13"/>
        <v>0.99999473540933226</v>
      </c>
      <c r="AC54" s="46">
        <f t="shared" si="14"/>
        <v>0.99998847571951244</v>
      </c>
      <c r="AD54" t="s">
        <v>301</v>
      </c>
      <c r="AE54">
        <v>949487829</v>
      </c>
      <c r="AF54">
        <v>2.3051E-3</v>
      </c>
      <c r="AG54">
        <v>2188689.62</v>
      </c>
      <c r="AH54" t="b">
        <f t="shared" si="15"/>
        <v>1</v>
      </c>
      <c r="AI54" s="178">
        <f t="shared" si="16"/>
        <v>0</v>
      </c>
      <c r="AJ54" s="46">
        <f t="shared" si="17"/>
        <v>0.99998847571951244</v>
      </c>
      <c r="AK54" s="46">
        <f t="shared" si="18"/>
        <v>2.2990456782281399E-3</v>
      </c>
      <c r="AL54" t="s">
        <v>301</v>
      </c>
      <c r="AM54">
        <v>2884405</v>
      </c>
      <c r="AN54" t="b">
        <f t="shared" si="19"/>
        <v>1</v>
      </c>
      <c r="AO54" s="178">
        <f t="shared" si="20"/>
        <v>0</v>
      </c>
      <c r="AP54">
        <v>38</v>
      </c>
      <c r="AQ54" t="s">
        <v>301</v>
      </c>
      <c r="AR54">
        <v>2884405</v>
      </c>
      <c r="AS54">
        <v>2188689.62</v>
      </c>
      <c r="AT54">
        <v>5073095</v>
      </c>
      <c r="AU54" t="b">
        <f t="shared" si="21"/>
        <v>1</v>
      </c>
      <c r="AV54" s="46">
        <f t="shared" si="22"/>
        <v>0</v>
      </c>
      <c r="AW54" s="46">
        <f t="shared" si="23"/>
        <v>2.2990456782281399E-3</v>
      </c>
      <c r="AX54" s="46">
        <f t="shared" si="24"/>
        <v>0.38229904510080814</v>
      </c>
    </row>
    <row r="55" spans="1:50" x14ac:dyDescent="0.25">
      <c r="A55" s="41" t="s">
        <v>481</v>
      </c>
      <c r="B55" s="41" t="s">
        <v>73</v>
      </c>
      <c r="C55" s="84" t="s">
        <v>302</v>
      </c>
      <c r="D55" s="84"/>
      <c r="E55" s="84"/>
      <c r="F55" s="84"/>
      <c r="G55" s="42">
        <v>16403226</v>
      </c>
      <c r="H55" s="43">
        <v>5268</v>
      </c>
      <c r="I55" s="44">
        <f t="shared" si="2"/>
        <v>5268</v>
      </c>
      <c r="J55" s="45">
        <v>4.3666037052000002</v>
      </c>
      <c r="K55" s="37">
        <f t="shared" si="25"/>
        <v>2.2963610164239957E-2</v>
      </c>
      <c r="L55" s="37">
        <f t="shared" si="26"/>
        <v>5.8927894576506845E-3</v>
      </c>
      <c r="M55" s="38">
        <f t="shared" si="27"/>
        <v>1</v>
      </c>
      <c r="N55" s="37">
        <f t="shared" si="28"/>
        <v>4.608294930875576E-3</v>
      </c>
      <c r="O55" s="39">
        <f t="shared" si="29"/>
        <v>16403226</v>
      </c>
      <c r="P55" s="39">
        <f t="shared" si="30"/>
        <v>5595131.868898836</v>
      </c>
      <c r="Q55" s="39">
        <f t="shared" si="31"/>
        <v>0</v>
      </c>
      <c r="R55" s="39">
        <f t="shared" si="32"/>
        <v>21998357.868898835</v>
      </c>
      <c r="S55" t="s">
        <v>302</v>
      </c>
      <c r="T55">
        <v>5268</v>
      </c>
      <c r="U55">
        <v>4.3666039999999997</v>
      </c>
      <c r="V55">
        <v>5.2589000000000004E-3</v>
      </c>
      <c r="W55">
        <v>2.2963600000000001E-2</v>
      </c>
      <c r="X55">
        <v>5.8928000000000001E-3</v>
      </c>
      <c r="Y55" t="b">
        <f t="shared" si="10"/>
        <v>1</v>
      </c>
      <c r="Z55" s="178">
        <f t="shared" si="11"/>
        <v>0</v>
      </c>
      <c r="AA55" s="181">
        <f t="shared" si="12"/>
        <v>2.9479999952286562E-7</v>
      </c>
      <c r="AB55" s="46">
        <f t="shared" si="13"/>
        <v>0.99999955737621904</v>
      </c>
      <c r="AC55" s="46">
        <f t="shared" si="14"/>
        <v>1.000001789025281</v>
      </c>
      <c r="AD55" t="s">
        <v>302</v>
      </c>
      <c r="AE55">
        <v>949487829</v>
      </c>
      <c r="AF55">
        <v>5.8928000000000001E-3</v>
      </c>
      <c r="AG55">
        <v>5595131.8700000001</v>
      </c>
      <c r="AH55" t="b">
        <f t="shared" si="15"/>
        <v>1</v>
      </c>
      <c r="AI55" s="178">
        <f t="shared" si="16"/>
        <v>0</v>
      </c>
      <c r="AJ55" s="46">
        <f t="shared" si="17"/>
        <v>1.000001789025281</v>
      </c>
      <c r="AK55" s="46">
        <f t="shared" si="18"/>
        <v>1.1011641472578049E-3</v>
      </c>
      <c r="AL55" t="s">
        <v>302</v>
      </c>
      <c r="AM55">
        <v>16403226</v>
      </c>
      <c r="AN55" t="b">
        <f t="shared" si="19"/>
        <v>1</v>
      </c>
      <c r="AO55" s="178">
        <f t="shared" si="20"/>
        <v>0</v>
      </c>
      <c r="AP55">
        <v>39</v>
      </c>
      <c r="AQ55" t="s">
        <v>302</v>
      </c>
      <c r="AR55">
        <v>16403226</v>
      </c>
      <c r="AS55">
        <v>5595131.8700000001</v>
      </c>
      <c r="AT55">
        <v>21998358</v>
      </c>
      <c r="AU55" t="b">
        <f t="shared" si="21"/>
        <v>1</v>
      </c>
      <c r="AV55" s="46">
        <f t="shared" si="22"/>
        <v>0</v>
      </c>
      <c r="AW55" s="46">
        <f t="shared" si="23"/>
        <v>1.1011641472578049E-3</v>
      </c>
      <c r="AX55" s="46">
        <f t="shared" si="24"/>
        <v>0.13110116496682167</v>
      </c>
    </row>
    <row r="56" spans="1:50" x14ac:dyDescent="0.25">
      <c r="A56" s="41" t="s">
        <v>481</v>
      </c>
      <c r="B56" s="41" t="s">
        <v>74</v>
      </c>
      <c r="C56" s="84" t="s">
        <v>303</v>
      </c>
      <c r="D56" s="84"/>
      <c r="E56" s="84"/>
      <c r="F56" s="84"/>
      <c r="G56" s="42">
        <v>6727737</v>
      </c>
      <c r="H56" s="43">
        <v>1956</v>
      </c>
      <c r="I56" s="44">
        <f t="shared" si="2"/>
        <v>1956</v>
      </c>
      <c r="J56" s="45">
        <v>3.8363075145000001</v>
      </c>
      <c r="K56" s="37">
        <f t="shared" si="25"/>
        <v>7.4908807473113934E-3</v>
      </c>
      <c r="L56" s="37">
        <f t="shared" si="26"/>
        <v>1.922266698509601E-3</v>
      </c>
      <c r="M56" s="38">
        <f t="shared" si="27"/>
        <v>1</v>
      </c>
      <c r="N56" s="37">
        <f t="shared" si="28"/>
        <v>4.608294930875576E-3</v>
      </c>
      <c r="O56" s="39">
        <f t="shared" si="29"/>
        <v>6727737</v>
      </c>
      <c r="P56" s="39">
        <f t="shared" si="30"/>
        <v>1825168.8343268787</v>
      </c>
      <c r="Q56" s="39">
        <f t="shared" si="31"/>
        <v>0</v>
      </c>
      <c r="R56" s="39">
        <f t="shared" si="32"/>
        <v>8552905.8343268782</v>
      </c>
      <c r="S56" t="s">
        <v>303</v>
      </c>
      <c r="T56">
        <v>1956</v>
      </c>
      <c r="U56">
        <v>3.8363079999999998</v>
      </c>
      <c r="V56">
        <v>1.9526000000000001E-3</v>
      </c>
      <c r="W56">
        <v>7.4909E-3</v>
      </c>
      <c r="X56">
        <v>1.9223000000000001E-3</v>
      </c>
      <c r="Y56" t="b">
        <f t="shared" si="10"/>
        <v>1</v>
      </c>
      <c r="Z56" s="178">
        <f t="shared" si="11"/>
        <v>0</v>
      </c>
      <c r="AA56" s="181">
        <f t="shared" si="12"/>
        <v>4.8549999975833202E-7</v>
      </c>
      <c r="AB56" s="46">
        <f t="shared" si="13"/>
        <v>1.000002570150194</v>
      </c>
      <c r="AC56" s="46">
        <f t="shared" si="14"/>
        <v>1.0000173240739305</v>
      </c>
      <c r="AD56" t="s">
        <v>303</v>
      </c>
      <c r="AE56">
        <v>949487829</v>
      </c>
      <c r="AF56">
        <v>1.9223000000000001E-3</v>
      </c>
      <c r="AG56">
        <v>1825168.83</v>
      </c>
      <c r="AH56" t="b">
        <f t="shared" si="15"/>
        <v>1</v>
      </c>
      <c r="AI56" s="178">
        <f t="shared" si="16"/>
        <v>0</v>
      </c>
      <c r="AJ56" s="46">
        <f t="shared" si="17"/>
        <v>1.0000173240739305</v>
      </c>
      <c r="AK56" s="46">
        <f t="shared" si="18"/>
        <v>-4.3268785811960697E-3</v>
      </c>
      <c r="AL56" t="s">
        <v>303</v>
      </c>
      <c r="AM56">
        <v>6727737</v>
      </c>
      <c r="AN56" t="b">
        <f t="shared" si="19"/>
        <v>1</v>
      </c>
      <c r="AO56" s="178">
        <f t="shared" si="20"/>
        <v>0</v>
      </c>
      <c r="AP56">
        <v>40</v>
      </c>
      <c r="AQ56" t="s">
        <v>303</v>
      </c>
      <c r="AR56">
        <v>6727737</v>
      </c>
      <c r="AS56">
        <v>1825168.83</v>
      </c>
      <c r="AT56">
        <v>8552906</v>
      </c>
      <c r="AU56" t="b">
        <f t="shared" si="21"/>
        <v>1</v>
      </c>
      <c r="AV56" s="46">
        <f t="shared" si="22"/>
        <v>0</v>
      </c>
      <c r="AW56" s="46">
        <f t="shared" si="23"/>
        <v>-4.3268785811960697E-3</v>
      </c>
      <c r="AX56" s="46">
        <f t="shared" si="24"/>
        <v>0.16567312180995941</v>
      </c>
    </row>
    <row r="57" spans="1:50" x14ac:dyDescent="0.25">
      <c r="A57" s="41" t="s">
        <v>481</v>
      </c>
      <c r="B57" s="41" t="s">
        <v>75</v>
      </c>
      <c r="C57" s="84" t="s">
        <v>304</v>
      </c>
      <c r="D57" s="84"/>
      <c r="E57" s="84"/>
      <c r="F57" s="84"/>
      <c r="G57" s="42">
        <v>7712035</v>
      </c>
      <c r="H57" s="43">
        <v>3270</v>
      </c>
      <c r="I57" s="44">
        <f t="shared" si="2"/>
        <v>3270</v>
      </c>
      <c r="J57" s="45">
        <v>3.6889782098000001</v>
      </c>
      <c r="K57" s="37">
        <f t="shared" si="25"/>
        <v>1.2042161932388764E-2</v>
      </c>
      <c r="L57" s="37">
        <f t="shared" si="26"/>
        <v>3.0901902782258617E-3</v>
      </c>
      <c r="M57" s="38">
        <f t="shared" si="27"/>
        <v>1</v>
      </c>
      <c r="N57" s="37">
        <f t="shared" si="28"/>
        <v>4.608294930875576E-3</v>
      </c>
      <c r="O57" s="39">
        <f t="shared" si="29"/>
        <v>7712035</v>
      </c>
      <c r="P57" s="39">
        <f t="shared" si="30"/>
        <v>2934098.0584695796</v>
      </c>
      <c r="Q57" s="39">
        <f t="shared" si="31"/>
        <v>0</v>
      </c>
      <c r="R57" s="39">
        <f t="shared" si="32"/>
        <v>10646133.058469579</v>
      </c>
      <c r="S57" t="s">
        <v>304</v>
      </c>
      <c r="T57">
        <v>3270</v>
      </c>
      <c r="U57">
        <v>3.6889780000000001</v>
      </c>
      <c r="V57">
        <v>3.2644000000000002E-3</v>
      </c>
      <c r="W57">
        <v>1.2042199999999999E-2</v>
      </c>
      <c r="X57">
        <v>3.0902E-3</v>
      </c>
      <c r="Y57" t="b">
        <f t="shared" si="10"/>
        <v>1</v>
      </c>
      <c r="Z57" s="178">
        <f t="shared" si="11"/>
        <v>0</v>
      </c>
      <c r="AA57" s="181">
        <f t="shared" si="12"/>
        <v>-2.0980000003945065E-7</v>
      </c>
      <c r="AB57" s="46">
        <f t="shared" si="13"/>
        <v>1.0000031611940987</v>
      </c>
      <c r="AC57" s="46">
        <f t="shared" si="14"/>
        <v>1.0000031460114953</v>
      </c>
      <c r="AD57" t="s">
        <v>304</v>
      </c>
      <c r="AE57">
        <v>949487829</v>
      </c>
      <c r="AF57">
        <v>3.0902E-3</v>
      </c>
      <c r="AG57">
        <v>2934098.06</v>
      </c>
      <c r="AH57" t="b">
        <f t="shared" si="15"/>
        <v>1</v>
      </c>
      <c r="AI57" s="178">
        <f t="shared" si="16"/>
        <v>0</v>
      </c>
      <c r="AJ57" s="46">
        <f t="shared" si="17"/>
        <v>1.0000031460114953</v>
      </c>
      <c r="AK57" s="46">
        <f t="shared" si="18"/>
        <v>1.5304205007851124E-3</v>
      </c>
      <c r="AL57" t="s">
        <v>304</v>
      </c>
      <c r="AM57">
        <v>7712035</v>
      </c>
      <c r="AN57" t="b">
        <f t="shared" si="19"/>
        <v>1</v>
      </c>
      <c r="AO57" s="178">
        <f t="shared" si="20"/>
        <v>0</v>
      </c>
      <c r="AP57">
        <v>41</v>
      </c>
      <c r="AQ57" t="s">
        <v>304</v>
      </c>
      <c r="AR57">
        <v>7712035</v>
      </c>
      <c r="AS57">
        <v>2934098.06</v>
      </c>
      <c r="AT57">
        <v>10646133</v>
      </c>
      <c r="AU57" t="b">
        <f t="shared" si="21"/>
        <v>1</v>
      </c>
      <c r="AV57" s="46">
        <f t="shared" si="22"/>
        <v>0</v>
      </c>
      <c r="AW57" s="46">
        <f t="shared" si="23"/>
        <v>1.5304205007851124E-3</v>
      </c>
      <c r="AX57" s="46">
        <f t="shared" si="24"/>
        <v>-5.8469578623771667E-2</v>
      </c>
    </row>
    <row r="58" spans="1:50" x14ac:dyDescent="0.25">
      <c r="A58" s="41" t="s">
        <v>481</v>
      </c>
      <c r="B58" s="41" t="s">
        <v>76</v>
      </c>
      <c r="C58" s="84" t="s">
        <v>305</v>
      </c>
      <c r="D58" s="84"/>
      <c r="E58" s="84"/>
      <c r="F58" s="84"/>
      <c r="G58" s="42">
        <v>3158069</v>
      </c>
      <c r="H58" s="43">
        <v>1140</v>
      </c>
      <c r="I58" s="44">
        <f t="shared" si="2"/>
        <v>1140</v>
      </c>
      <c r="J58" s="45">
        <v>3.6086971853000001</v>
      </c>
      <c r="K58" s="37">
        <f t="shared" si="25"/>
        <v>4.10682230911416E-3</v>
      </c>
      <c r="L58" s="37">
        <f t="shared" si="26"/>
        <v>1.0538691013523198E-3</v>
      </c>
      <c r="M58" s="38">
        <f t="shared" si="27"/>
        <v>1</v>
      </c>
      <c r="N58" s="37">
        <f t="shared" si="28"/>
        <v>4.608294930875576E-3</v>
      </c>
      <c r="O58" s="39">
        <f t="shared" si="29"/>
        <v>3158069</v>
      </c>
      <c r="P58" s="39">
        <f t="shared" si="30"/>
        <v>1000635.8850931951</v>
      </c>
      <c r="Q58" s="39">
        <f t="shared" si="31"/>
        <v>0</v>
      </c>
      <c r="R58" s="39">
        <f t="shared" si="32"/>
        <v>4158704.8850931954</v>
      </c>
      <c r="S58" t="s">
        <v>305</v>
      </c>
      <c r="T58">
        <v>1140</v>
      </c>
      <c r="U58">
        <v>3.6086969999999998</v>
      </c>
      <c r="V58">
        <v>1.1379999999999999E-3</v>
      </c>
      <c r="W58">
        <v>4.1067999999999999E-3</v>
      </c>
      <c r="X58">
        <v>1.0539E-3</v>
      </c>
      <c r="Y58" t="b">
        <f t="shared" si="10"/>
        <v>1</v>
      </c>
      <c r="Z58" s="178">
        <f t="shared" si="11"/>
        <v>0</v>
      </c>
      <c r="AA58" s="181">
        <f t="shared" si="12"/>
        <v>-1.8530000023275761E-7</v>
      </c>
      <c r="AB58" s="46">
        <f t="shared" si="13"/>
        <v>0.99999456779171803</v>
      </c>
      <c r="AC58" s="46">
        <f t="shared" si="14"/>
        <v>1.0000293192462333</v>
      </c>
      <c r="AD58" t="s">
        <v>305</v>
      </c>
      <c r="AE58">
        <v>949487829</v>
      </c>
      <c r="AF58">
        <v>1.0539E-3</v>
      </c>
      <c r="AG58">
        <v>1000635.89</v>
      </c>
      <c r="AH58" t="b">
        <f t="shared" si="15"/>
        <v>1</v>
      </c>
      <c r="AI58" s="178">
        <f t="shared" si="16"/>
        <v>0</v>
      </c>
      <c r="AJ58" s="46">
        <f t="shared" si="17"/>
        <v>1.0000293192462333</v>
      </c>
      <c r="AK58" s="46">
        <f t="shared" si="18"/>
        <v>4.9068048829212785E-3</v>
      </c>
      <c r="AL58" t="s">
        <v>305</v>
      </c>
      <c r="AM58">
        <v>3158069</v>
      </c>
      <c r="AN58" t="b">
        <f t="shared" si="19"/>
        <v>1</v>
      </c>
      <c r="AO58" s="178">
        <f t="shared" si="20"/>
        <v>0</v>
      </c>
      <c r="AP58">
        <v>42</v>
      </c>
      <c r="AQ58" t="s">
        <v>305</v>
      </c>
      <c r="AR58">
        <v>3158069</v>
      </c>
      <c r="AS58">
        <v>1000635.89</v>
      </c>
      <c r="AT58">
        <v>4158705</v>
      </c>
      <c r="AU58" t="b">
        <f t="shared" si="21"/>
        <v>1</v>
      </c>
      <c r="AV58" s="46">
        <f t="shared" si="22"/>
        <v>0</v>
      </c>
      <c r="AW58" s="46">
        <f t="shared" si="23"/>
        <v>4.9068048829212785E-3</v>
      </c>
      <c r="AX58" s="46">
        <f t="shared" si="24"/>
        <v>0.1149068046361208</v>
      </c>
    </row>
    <row r="59" spans="1:50" x14ac:dyDescent="0.25">
      <c r="A59" s="41" t="s">
        <v>481</v>
      </c>
      <c r="B59" s="41" t="s">
        <v>77</v>
      </c>
      <c r="C59" s="84" t="s">
        <v>306</v>
      </c>
      <c r="D59" s="84"/>
      <c r="E59" s="84"/>
      <c r="F59" s="84"/>
      <c r="G59" s="42">
        <v>87877325</v>
      </c>
      <c r="H59" s="43">
        <v>13982</v>
      </c>
      <c r="I59" s="44">
        <f t="shared" si="2"/>
        <v>13982</v>
      </c>
      <c r="J59" s="45">
        <v>4.0764268438000002</v>
      </c>
      <c r="K59" s="37">
        <f t="shared" si="25"/>
        <v>5.6898336702526336E-2</v>
      </c>
      <c r="L59" s="37">
        <f t="shared" si="26"/>
        <v>1.4600923647477514E-2</v>
      </c>
      <c r="M59" s="38">
        <f t="shared" si="27"/>
        <v>1</v>
      </c>
      <c r="N59" s="37">
        <f t="shared" si="28"/>
        <v>4.608294930875576E-3</v>
      </c>
      <c r="O59" s="39">
        <f t="shared" si="29"/>
        <v>87877325</v>
      </c>
      <c r="P59" s="39">
        <f t="shared" si="30"/>
        <v>13863399.295438187</v>
      </c>
      <c r="Q59" s="39">
        <f t="shared" si="31"/>
        <v>0</v>
      </c>
      <c r="R59" s="39">
        <f t="shared" si="32"/>
        <v>101740724.29543819</v>
      </c>
      <c r="S59" t="s">
        <v>306</v>
      </c>
      <c r="T59">
        <v>13982</v>
      </c>
      <c r="U59">
        <v>4.0764269999999998</v>
      </c>
      <c r="V59">
        <v>1.3957900000000001E-2</v>
      </c>
      <c r="W59">
        <v>5.6898299999999999E-2</v>
      </c>
      <c r="X59">
        <v>1.46009E-2</v>
      </c>
      <c r="Y59" t="b">
        <f t="shared" si="10"/>
        <v>1</v>
      </c>
      <c r="Z59" s="178">
        <f t="shared" si="11"/>
        <v>0</v>
      </c>
      <c r="AA59" s="181">
        <f t="shared" si="12"/>
        <v>1.5619999960136965E-7</v>
      </c>
      <c r="AB59" s="46">
        <f t="shared" si="13"/>
        <v>0.99999935494553149</v>
      </c>
      <c r="AC59" s="46">
        <f t="shared" si="14"/>
        <v>0.99999838041222011</v>
      </c>
      <c r="AD59" t="s">
        <v>306</v>
      </c>
      <c r="AE59">
        <v>949487829</v>
      </c>
      <c r="AF59">
        <v>1.46009E-2</v>
      </c>
      <c r="AG59">
        <v>13863399.300000001</v>
      </c>
      <c r="AH59" t="b">
        <f t="shared" si="15"/>
        <v>1</v>
      </c>
      <c r="AI59" s="178">
        <f t="shared" si="16"/>
        <v>0</v>
      </c>
      <c r="AJ59" s="46">
        <f t="shared" si="17"/>
        <v>0.99999838041222011</v>
      </c>
      <c r="AK59" s="46">
        <f t="shared" si="18"/>
        <v>4.561813548207283E-3</v>
      </c>
      <c r="AL59" t="s">
        <v>306</v>
      </c>
      <c r="AM59">
        <v>87877325</v>
      </c>
      <c r="AN59" t="b">
        <f t="shared" si="19"/>
        <v>1</v>
      </c>
      <c r="AO59" s="178">
        <f t="shared" si="20"/>
        <v>0</v>
      </c>
      <c r="AP59">
        <v>43</v>
      </c>
      <c r="AQ59" t="s">
        <v>306</v>
      </c>
      <c r="AR59">
        <v>87877325</v>
      </c>
      <c r="AS59">
        <v>13863399.300000001</v>
      </c>
      <c r="AT59">
        <v>101740724</v>
      </c>
      <c r="AU59" t="b">
        <f t="shared" si="21"/>
        <v>1</v>
      </c>
      <c r="AV59" s="46">
        <f t="shared" si="22"/>
        <v>0</v>
      </c>
      <c r="AW59" s="46">
        <f t="shared" si="23"/>
        <v>4.561813548207283E-3</v>
      </c>
      <c r="AX59" s="46">
        <f t="shared" si="24"/>
        <v>-0.29543818533420563</v>
      </c>
    </row>
    <row r="60" spans="1:50" x14ac:dyDescent="0.25">
      <c r="A60" s="41" t="s">
        <v>481</v>
      </c>
      <c r="B60" s="41" t="s">
        <v>78</v>
      </c>
      <c r="C60" s="84" t="s">
        <v>307</v>
      </c>
      <c r="D60" s="84"/>
      <c r="E60" s="84"/>
      <c r="F60" s="84"/>
      <c r="G60" s="42">
        <v>16180540</v>
      </c>
      <c r="H60" s="43">
        <v>3245</v>
      </c>
      <c r="I60" s="44">
        <f t="shared" si="2"/>
        <v>3245</v>
      </c>
      <c r="J60" s="45">
        <v>3.5506986845999999</v>
      </c>
      <c r="K60" s="37">
        <f t="shared" si="25"/>
        <v>1.1502153013273076E-2</v>
      </c>
      <c r="L60" s="37">
        <f t="shared" si="26"/>
        <v>2.9516162977914753E-3</v>
      </c>
      <c r="M60" s="38">
        <f t="shared" si="27"/>
        <v>1</v>
      </c>
      <c r="N60" s="37">
        <f t="shared" si="28"/>
        <v>4.608294930875576E-3</v>
      </c>
      <c r="O60" s="39">
        <f t="shared" si="29"/>
        <v>16180540</v>
      </c>
      <c r="P60" s="39">
        <f t="shared" si="30"/>
        <v>2802523.7506310456</v>
      </c>
      <c r="Q60" s="39">
        <f t="shared" si="31"/>
        <v>0</v>
      </c>
      <c r="R60" s="39">
        <f t="shared" si="32"/>
        <v>18983063.750631046</v>
      </c>
      <c r="S60" t="s">
        <v>307</v>
      </c>
      <c r="T60">
        <v>3245</v>
      </c>
      <c r="U60">
        <v>3.5506989999999998</v>
      </c>
      <c r="V60">
        <v>3.2393999999999999E-3</v>
      </c>
      <c r="W60">
        <v>1.1502200000000001E-2</v>
      </c>
      <c r="X60">
        <v>2.9516E-3</v>
      </c>
      <c r="Y60" t="b">
        <f t="shared" si="10"/>
        <v>1</v>
      </c>
      <c r="Z60" s="178">
        <f t="shared" si="11"/>
        <v>0</v>
      </c>
      <c r="AA60" s="181">
        <f t="shared" si="12"/>
        <v>3.1539999989504963E-7</v>
      </c>
      <c r="AB60" s="46">
        <f t="shared" si="13"/>
        <v>1.0000040850375465</v>
      </c>
      <c r="AC60" s="46">
        <f t="shared" si="14"/>
        <v>0.99999447835022204</v>
      </c>
      <c r="AD60" t="s">
        <v>307</v>
      </c>
      <c r="AE60">
        <v>949487829</v>
      </c>
      <c r="AF60">
        <v>2.9516E-3</v>
      </c>
      <c r="AG60">
        <v>2802523.75</v>
      </c>
      <c r="AH60" t="b">
        <f t="shared" si="15"/>
        <v>1</v>
      </c>
      <c r="AI60" s="178">
        <f t="shared" si="16"/>
        <v>0</v>
      </c>
      <c r="AJ60" s="46">
        <f t="shared" si="17"/>
        <v>0.99999447835022204</v>
      </c>
      <c r="AK60" s="46">
        <f t="shared" si="18"/>
        <v>-6.3104555010795593E-4</v>
      </c>
      <c r="AL60" t="s">
        <v>307</v>
      </c>
      <c r="AM60">
        <v>16180540</v>
      </c>
      <c r="AN60" t="b">
        <f t="shared" si="19"/>
        <v>1</v>
      </c>
      <c r="AO60" s="178">
        <f t="shared" si="20"/>
        <v>0</v>
      </c>
      <c r="AP60">
        <v>44</v>
      </c>
      <c r="AQ60" t="s">
        <v>307</v>
      </c>
      <c r="AR60">
        <v>16180540</v>
      </c>
      <c r="AS60">
        <v>2802523.75</v>
      </c>
      <c r="AT60">
        <v>18983064</v>
      </c>
      <c r="AU60" t="b">
        <f t="shared" si="21"/>
        <v>1</v>
      </c>
      <c r="AV60" s="46">
        <f t="shared" si="22"/>
        <v>0</v>
      </c>
      <c r="AW60" s="46">
        <f t="shared" si="23"/>
        <v>-6.3104555010795593E-4</v>
      </c>
      <c r="AX60" s="46">
        <f t="shared" si="24"/>
        <v>0.24936895444989204</v>
      </c>
    </row>
    <row r="61" spans="1:50" x14ac:dyDescent="0.25">
      <c r="A61" s="41" t="s">
        <v>481</v>
      </c>
      <c r="B61" s="41" t="s">
        <v>79</v>
      </c>
      <c r="C61" s="84" t="s">
        <v>308</v>
      </c>
      <c r="D61" s="84"/>
      <c r="E61" s="84"/>
      <c r="F61" s="84"/>
      <c r="G61" s="42">
        <v>34660690</v>
      </c>
      <c r="H61" s="43">
        <v>8851</v>
      </c>
      <c r="I61" s="44">
        <f t="shared" si="2"/>
        <v>8851</v>
      </c>
      <c r="J61" s="45">
        <v>3.7310046147999998</v>
      </c>
      <c r="K61" s="37">
        <f t="shared" si="25"/>
        <v>3.2966189236782878E-2</v>
      </c>
      <c r="L61" s="37">
        <f t="shared" si="26"/>
        <v>8.4595937225910162E-3</v>
      </c>
      <c r="M61" s="38">
        <f t="shared" si="27"/>
        <v>1</v>
      </c>
      <c r="N61" s="37">
        <f t="shared" si="28"/>
        <v>4.608294930875576E-3</v>
      </c>
      <c r="O61" s="39">
        <f t="shared" si="29"/>
        <v>34660690</v>
      </c>
      <c r="P61" s="39">
        <f t="shared" si="30"/>
        <v>8032281.2778849723</v>
      </c>
      <c r="Q61" s="39">
        <f t="shared" si="31"/>
        <v>0</v>
      </c>
      <c r="R61" s="39">
        <f t="shared" si="32"/>
        <v>42692971.277884975</v>
      </c>
      <c r="S61" t="s">
        <v>308</v>
      </c>
      <c r="T61">
        <v>8851</v>
      </c>
      <c r="U61">
        <v>3.7310050000000001</v>
      </c>
      <c r="V61">
        <v>8.8357000000000002E-3</v>
      </c>
      <c r="W61">
        <v>3.2966200000000001E-2</v>
      </c>
      <c r="X61">
        <v>8.4595999999999994E-3</v>
      </c>
      <c r="Y61" t="b">
        <f t="shared" si="10"/>
        <v>1</v>
      </c>
      <c r="Z61" s="178">
        <f t="shared" si="11"/>
        <v>0</v>
      </c>
      <c r="AA61" s="181">
        <f t="shared" si="12"/>
        <v>3.8520000034125701E-7</v>
      </c>
      <c r="AB61" s="46">
        <f t="shared" si="13"/>
        <v>1.0000003264926087</v>
      </c>
      <c r="AC61" s="46">
        <f t="shared" si="14"/>
        <v>1.0000007420461536</v>
      </c>
      <c r="AD61" t="s">
        <v>308</v>
      </c>
      <c r="AE61">
        <v>949487829</v>
      </c>
      <c r="AF61">
        <v>8.4595999999999994E-3</v>
      </c>
      <c r="AG61">
        <v>8032281.2800000003</v>
      </c>
      <c r="AH61" t="b">
        <f t="shared" si="15"/>
        <v>1</v>
      </c>
      <c r="AI61" s="178">
        <f t="shared" si="16"/>
        <v>0</v>
      </c>
      <c r="AJ61" s="46">
        <f t="shared" si="17"/>
        <v>1.0000007420461536</v>
      </c>
      <c r="AK61" s="46">
        <f t="shared" si="18"/>
        <v>2.115027979016304E-3</v>
      </c>
      <c r="AL61" t="s">
        <v>308</v>
      </c>
      <c r="AM61">
        <v>34660690</v>
      </c>
      <c r="AN61" t="b">
        <f t="shared" si="19"/>
        <v>1</v>
      </c>
      <c r="AO61" s="178">
        <f t="shared" si="20"/>
        <v>0</v>
      </c>
      <c r="AP61">
        <v>45</v>
      </c>
      <c r="AQ61" t="s">
        <v>308</v>
      </c>
      <c r="AR61">
        <v>34660690</v>
      </c>
      <c r="AS61">
        <v>8032281.2800000003</v>
      </c>
      <c r="AT61">
        <v>42692971</v>
      </c>
      <c r="AU61" t="b">
        <f t="shared" si="21"/>
        <v>1</v>
      </c>
      <c r="AV61" s="46">
        <f t="shared" si="22"/>
        <v>0</v>
      </c>
      <c r="AW61" s="46">
        <f t="shared" si="23"/>
        <v>2.115027979016304E-3</v>
      </c>
      <c r="AX61" s="46">
        <f t="shared" si="24"/>
        <v>-0.27788497507572174</v>
      </c>
    </row>
    <row r="62" spans="1:50" x14ac:dyDescent="0.25">
      <c r="A62" s="41" t="s">
        <v>481</v>
      </c>
      <c r="B62" s="41" t="s">
        <v>80</v>
      </c>
      <c r="C62" s="84" t="s">
        <v>309</v>
      </c>
      <c r="D62" s="84"/>
      <c r="E62" s="84"/>
      <c r="F62" s="84"/>
      <c r="G62" s="42">
        <v>5724394</v>
      </c>
      <c r="H62" s="43">
        <v>1927</v>
      </c>
      <c r="I62" s="44">
        <f t="shared" si="2"/>
        <v>1927</v>
      </c>
      <c r="J62" s="45">
        <v>3.7620392869999999</v>
      </c>
      <c r="K62" s="37">
        <f t="shared" si="25"/>
        <v>7.2369514908243457E-3</v>
      </c>
      <c r="L62" s="37">
        <f t="shared" si="26"/>
        <v>1.8571048343726569E-3</v>
      </c>
      <c r="M62" s="38">
        <f t="shared" si="27"/>
        <v>1</v>
      </c>
      <c r="N62" s="37">
        <f t="shared" si="28"/>
        <v>4.608294930875576E-3</v>
      </c>
      <c r="O62" s="39">
        <f t="shared" si="29"/>
        <v>5724394</v>
      </c>
      <c r="P62" s="39">
        <f t="shared" si="30"/>
        <v>1763298.4374138985</v>
      </c>
      <c r="Q62" s="39">
        <f t="shared" si="31"/>
        <v>0</v>
      </c>
      <c r="R62" s="39">
        <f t="shared" si="32"/>
        <v>7487692.4374138983</v>
      </c>
      <c r="S62" t="s">
        <v>309</v>
      </c>
      <c r="T62">
        <v>1927</v>
      </c>
      <c r="U62">
        <v>3.7620390000000001</v>
      </c>
      <c r="V62">
        <v>1.9237E-3</v>
      </c>
      <c r="W62">
        <v>7.2370000000000004E-3</v>
      </c>
      <c r="X62">
        <v>1.8571E-3</v>
      </c>
      <c r="Y62" t="b">
        <f t="shared" si="10"/>
        <v>1</v>
      </c>
      <c r="Z62" s="178">
        <f t="shared" si="11"/>
        <v>0</v>
      </c>
      <c r="AA62" s="181">
        <f t="shared" si="12"/>
        <v>-2.8699999976566914E-7</v>
      </c>
      <c r="AB62" s="46">
        <f t="shared" si="13"/>
        <v>1.0000067029847741</v>
      </c>
      <c r="AC62" s="46">
        <f t="shared" si="14"/>
        <v>0.99999739682296473</v>
      </c>
      <c r="AD62" t="s">
        <v>309</v>
      </c>
      <c r="AE62">
        <v>949487829</v>
      </c>
      <c r="AF62">
        <v>1.8571E-3</v>
      </c>
      <c r="AG62">
        <v>1763298.44</v>
      </c>
      <c r="AH62" t="b">
        <f t="shared" si="15"/>
        <v>1</v>
      </c>
      <c r="AI62" s="178">
        <f t="shared" si="16"/>
        <v>0</v>
      </c>
      <c r="AJ62" s="46">
        <f t="shared" si="17"/>
        <v>0.99999739682296473</v>
      </c>
      <c r="AK62" s="46">
        <f t="shared" si="18"/>
        <v>2.5861014146357775E-3</v>
      </c>
      <c r="AL62" t="s">
        <v>309</v>
      </c>
      <c r="AM62">
        <v>5724394</v>
      </c>
      <c r="AN62" t="b">
        <f t="shared" si="19"/>
        <v>1</v>
      </c>
      <c r="AO62" s="178">
        <f t="shared" si="20"/>
        <v>0</v>
      </c>
      <c r="AP62">
        <v>46</v>
      </c>
      <c r="AQ62" t="s">
        <v>309</v>
      </c>
      <c r="AR62">
        <v>5724394</v>
      </c>
      <c r="AS62">
        <v>1763298.44</v>
      </c>
      <c r="AT62">
        <v>7487692</v>
      </c>
      <c r="AU62" t="b">
        <f t="shared" si="21"/>
        <v>1</v>
      </c>
      <c r="AV62" s="46">
        <f t="shared" si="22"/>
        <v>0</v>
      </c>
      <c r="AW62" s="46">
        <f t="shared" si="23"/>
        <v>2.5861014146357775E-3</v>
      </c>
      <c r="AX62" s="46">
        <f t="shared" si="24"/>
        <v>-0.43741389829665422</v>
      </c>
    </row>
    <row r="63" spans="1:50" x14ac:dyDescent="0.25">
      <c r="A63" s="41" t="s">
        <v>481</v>
      </c>
      <c r="B63" s="41" t="s">
        <v>81</v>
      </c>
      <c r="C63" s="84" t="s">
        <v>310</v>
      </c>
      <c r="D63" s="84"/>
      <c r="E63" s="84"/>
      <c r="F63" s="84"/>
      <c r="G63" s="42">
        <v>12806083</v>
      </c>
      <c r="H63" s="43">
        <v>4496</v>
      </c>
      <c r="I63" s="44">
        <f t="shared" si="2"/>
        <v>4496</v>
      </c>
      <c r="J63" s="45">
        <v>3.8496906987999999</v>
      </c>
      <c r="K63" s="37">
        <f t="shared" si="25"/>
        <v>1.7278369637440939E-2</v>
      </c>
      <c r="L63" s="37">
        <f t="shared" si="26"/>
        <v>4.4338757589370342E-3</v>
      </c>
      <c r="M63" s="38">
        <f t="shared" si="27"/>
        <v>1</v>
      </c>
      <c r="N63" s="37">
        <f t="shared" si="28"/>
        <v>4.608294930875576E-3</v>
      </c>
      <c r="O63" s="39">
        <f t="shared" si="29"/>
        <v>12806083</v>
      </c>
      <c r="P63" s="39">
        <f t="shared" si="30"/>
        <v>4209911.0684088515</v>
      </c>
      <c r="Q63" s="39">
        <f t="shared" si="31"/>
        <v>0</v>
      </c>
      <c r="R63" s="39">
        <f t="shared" si="32"/>
        <v>17015994.068408851</v>
      </c>
      <c r="S63" t="s">
        <v>310</v>
      </c>
      <c r="T63">
        <v>4496</v>
      </c>
      <c r="U63">
        <v>3.849691</v>
      </c>
      <c r="V63">
        <v>4.4882000000000003E-3</v>
      </c>
      <c r="W63">
        <v>1.7278399999999999E-2</v>
      </c>
      <c r="X63">
        <v>4.4339000000000002E-3</v>
      </c>
      <c r="Y63" t="b">
        <f t="shared" si="10"/>
        <v>1</v>
      </c>
      <c r="Z63" s="178">
        <f t="shared" si="11"/>
        <v>0</v>
      </c>
      <c r="AA63" s="181">
        <f t="shared" si="12"/>
        <v>3.0120000005240399E-7</v>
      </c>
      <c r="AB63" s="46">
        <f t="shared" si="13"/>
        <v>1.0000017572583351</v>
      </c>
      <c r="AC63" s="46">
        <f t="shared" si="14"/>
        <v>1.0000054672400138</v>
      </c>
      <c r="AD63" t="s">
        <v>310</v>
      </c>
      <c r="AE63">
        <v>949487829</v>
      </c>
      <c r="AF63">
        <v>4.4339000000000002E-3</v>
      </c>
      <c r="AG63">
        <v>4209911.07</v>
      </c>
      <c r="AH63" t="b">
        <f t="shared" si="15"/>
        <v>1</v>
      </c>
      <c r="AI63" s="178">
        <f t="shared" si="16"/>
        <v>0</v>
      </c>
      <c r="AJ63" s="46">
        <f t="shared" si="17"/>
        <v>1.0000054672400138</v>
      </c>
      <c r="AK63" s="46">
        <f t="shared" si="18"/>
        <v>1.5911487862467766E-3</v>
      </c>
      <c r="AL63" t="s">
        <v>310</v>
      </c>
      <c r="AM63">
        <v>12806083</v>
      </c>
      <c r="AN63" t="b">
        <f t="shared" si="19"/>
        <v>1</v>
      </c>
      <c r="AO63" s="178">
        <f t="shared" si="20"/>
        <v>0</v>
      </c>
      <c r="AP63">
        <v>47</v>
      </c>
      <c r="AQ63" t="s">
        <v>310</v>
      </c>
      <c r="AR63">
        <v>12806083</v>
      </c>
      <c r="AS63">
        <v>4209911.07</v>
      </c>
      <c r="AT63">
        <v>17015994</v>
      </c>
      <c r="AU63" t="b">
        <f t="shared" si="21"/>
        <v>1</v>
      </c>
      <c r="AV63" s="46">
        <f t="shared" si="22"/>
        <v>0</v>
      </c>
      <c r="AW63" s="46">
        <f t="shared" si="23"/>
        <v>1.5911487862467766E-3</v>
      </c>
      <c r="AX63" s="46">
        <f t="shared" si="24"/>
        <v>-6.8408850580453873E-2</v>
      </c>
    </row>
    <row r="64" spans="1:50" x14ac:dyDescent="0.25">
      <c r="A64" s="41" t="s">
        <v>481</v>
      </c>
      <c r="B64" s="41" t="s">
        <v>82</v>
      </c>
      <c r="C64" s="84" t="s">
        <v>311</v>
      </c>
      <c r="D64" s="84"/>
      <c r="E64" s="84"/>
      <c r="F64" s="84"/>
      <c r="G64" s="42">
        <v>15726536</v>
      </c>
      <c r="H64" s="43">
        <v>3060</v>
      </c>
      <c r="I64" s="44">
        <f t="shared" si="2"/>
        <v>3060</v>
      </c>
      <c r="J64" s="45">
        <v>3.7170254469000001</v>
      </c>
      <c r="K64" s="37">
        <f t="shared" si="25"/>
        <v>1.1354488665588528E-2</v>
      </c>
      <c r="L64" s="37">
        <f t="shared" si="26"/>
        <v>2.9137235228713794E-3</v>
      </c>
      <c r="M64" s="38">
        <f t="shared" si="27"/>
        <v>1</v>
      </c>
      <c r="N64" s="37">
        <f t="shared" si="28"/>
        <v>4.608294930875576E-3</v>
      </c>
      <c r="O64" s="39">
        <f t="shared" si="29"/>
        <v>15726536</v>
      </c>
      <c r="P64" s="39">
        <f t="shared" si="30"/>
        <v>2766545.022037378</v>
      </c>
      <c r="Q64" s="39">
        <f t="shared" si="31"/>
        <v>0</v>
      </c>
      <c r="R64" s="39">
        <f t="shared" si="32"/>
        <v>18493081.022037379</v>
      </c>
      <c r="S64" t="s">
        <v>311</v>
      </c>
      <c r="T64">
        <v>3060</v>
      </c>
      <c r="U64">
        <v>3.717025</v>
      </c>
      <c r="V64">
        <v>3.0547E-3</v>
      </c>
      <c r="W64">
        <v>1.13545E-2</v>
      </c>
      <c r="X64">
        <v>2.9137E-3</v>
      </c>
      <c r="Y64" t="b">
        <f t="shared" si="10"/>
        <v>1</v>
      </c>
      <c r="Z64" s="178">
        <f t="shared" si="11"/>
        <v>0</v>
      </c>
      <c r="AA64" s="181">
        <f t="shared" si="12"/>
        <v>-4.4690000011726738E-7</v>
      </c>
      <c r="AB64" s="46">
        <f t="shared" si="13"/>
        <v>1.0000009982317835</v>
      </c>
      <c r="AC64" s="46">
        <f t="shared" si="14"/>
        <v>0.99999192686910932</v>
      </c>
      <c r="AD64" t="s">
        <v>311</v>
      </c>
      <c r="AE64">
        <v>949487829</v>
      </c>
      <c r="AF64">
        <v>2.9137E-3</v>
      </c>
      <c r="AG64">
        <v>2766545.02</v>
      </c>
      <c r="AH64" t="b">
        <f t="shared" si="15"/>
        <v>1</v>
      </c>
      <c r="AI64" s="178">
        <f t="shared" si="16"/>
        <v>0</v>
      </c>
      <c r="AJ64" s="46">
        <f t="shared" si="17"/>
        <v>0.99999192686910932</v>
      </c>
      <c r="AK64" s="46">
        <f t="shared" si="18"/>
        <v>-2.0373780280351639E-3</v>
      </c>
      <c r="AL64" t="s">
        <v>311</v>
      </c>
      <c r="AM64">
        <v>15726536</v>
      </c>
      <c r="AN64" t="b">
        <f t="shared" si="19"/>
        <v>1</v>
      </c>
      <c r="AO64" s="178">
        <f t="shared" si="20"/>
        <v>0</v>
      </c>
      <c r="AP64">
        <v>48</v>
      </c>
      <c r="AQ64" t="s">
        <v>311</v>
      </c>
      <c r="AR64">
        <v>15726536</v>
      </c>
      <c r="AS64">
        <v>2766545.02</v>
      </c>
      <c r="AT64">
        <v>18493081</v>
      </c>
      <c r="AU64" t="b">
        <f t="shared" si="21"/>
        <v>1</v>
      </c>
      <c r="AV64" s="46">
        <f t="shared" si="22"/>
        <v>0</v>
      </c>
      <c r="AW64" s="46">
        <f t="shared" si="23"/>
        <v>-2.0373780280351639E-3</v>
      </c>
      <c r="AX64" s="46">
        <f t="shared" si="24"/>
        <v>-2.2037379443645477E-2</v>
      </c>
    </row>
    <row r="65" spans="1:50" x14ac:dyDescent="0.25">
      <c r="A65" s="41" t="s">
        <v>481</v>
      </c>
      <c r="B65" s="41" t="s">
        <v>83</v>
      </c>
      <c r="C65" s="84" t="s">
        <v>312</v>
      </c>
      <c r="D65" s="84"/>
      <c r="E65" s="84"/>
      <c r="F65" s="84"/>
      <c r="G65" s="42">
        <v>36059721</v>
      </c>
      <c r="H65" s="43">
        <v>8717</v>
      </c>
      <c r="I65" s="44">
        <f t="shared" si="2"/>
        <v>8717</v>
      </c>
      <c r="J65" s="45">
        <v>4.3502638196000003</v>
      </c>
      <c r="K65" s="37">
        <f t="shared" si="25"/>
        <v>3.7855872623432534E-2</v>
      </c>
      <c r="L65" s="37">
        <f t="shared" si="26"/>
        <v>9.7143561273704323E-3</v>
      </c>
      <c r="M65" s="38">
        <f t="shared" si="27"/>
        <v>1</v>
      </c>
      <c r="N65" s="37">
        <f t="shared" si="28"/>
        <v>4.608294930875576E-3</v>
      </c>
      <c r="O65" s="39">
        <f t="shared" si="29"/>
        <v>36059721</v>
      </c>
      <c r="P65" s="39">
        <f t="shared" si="30"/>
        <v>9223662.9095097985</v>
      </c>
      <c r="Q65" s="39">
        <f t="shared" si="31"/>
        <v>0</v>
      </c>
      <c r="R65" s="39">
        <f t="shared" si="32"/>
        <v>45283383.9095098</v>
      </c>
      <c r="S65" t="s">
        <v>312</v>
      </c>
      <c r="T65">
        <v>8717</v>
      </c>
      <c r="U65">
        <v>4.3502640000000001</v>
      </c>
      <c r="V65">
        <v>8.7019999999999997E-3</v>
      </c>
      <c r="W65">
        <v>3.7855899999999998E-2</v>
      </c>
      <c r="X65">
        <v>9.7143999999999998E-3</v>
      </c>
      <c r="Y65" t="b">
        <f t="shared" si="10"/>
        <v>1</v>
      </c>
      <c r="Z65" s="178">
        <f t="shared" si="11"/>
        <v>0</v>
      </c>
      <c r="AA65" s="181">
        <f t="shared" si="12"/>
        <v>1.8039999982732979E-7</v>
      </c>
      <c r="AB65" s="46">
        <f t="shared" si="13"/>
        <v>1.0000007231788772</v>
      </c>
      <c r="AC65" s="46">
        <f t="shared" si="14"/>
        <v>1.0000045162673667</v>
      </c>
      <c r="AD65" t="s">
        <v>312</v>
      </c>
      <c r="AE65">
        <v>949487829</v>
      </c>
      <c r="AF65">
        <v>9.7143999999999998E-3</v>
      </c>
      <c r="AG65">
        <v>9223662.9100000001</v>
      </c>
      <c r="AH65" t="b">
        <f t="shared" si="15"/>
        <v>1</v>
      </c>
      <c r="AI65" s="178">
        <f t="shared" si="16"/>
        <v>0</v>
      </c>
      <c r="AJ65" s="46">
        <f t="shared" si="17"/>
        <v>1.0000045162673667</v>
      </c>
      <c r="AK65" s="46">
        <f t="shared" si="18"/>
        <v>4.9020163714885712E-4</v>
      </c>
      <c r="AL65" t="s">
        <v>312</v>
      </c>
      <c r="AM65">
        <v>36059721</v>
      </c>
      <c r="AN65" t="b">
        <f t="shared" si="19"/>
        <v>1</v>
      </c>
      <c r="AO65" s="178">
        <f t="shared" si="20"/>
        <v>0</v>
      </c>
      <c r="AP65">
        <v>49</v>
      </c>
      <c r="AQ65" t="s">
        <v>312</v>
      </c>
      <c r="AR65">
        <v>36059721</v>
      </c>
      <c r="AS65">
        <v>9223662.9100000001</v>
      </c>
      <c r="AT65">
        <v>45283384</v>
      </c>
      <c r="AU65" t="b">
        <f t="shared" si="21"/>
        <v>1</v>
      </c>
      <c r="AV65" s="46">
        <f t="shared" si="22"/>
        <v>0</v>
      </c>
      <c r="AW65" s="46">
        <f t="shared" si="23"/>
        <v>4.9020163714885712E-4</v>
      </c>
      <c r="AX65" s="46">
        <f t="shared" si="24"/>
        <v>9.0490199625492096E-2</v>
      </c>
    </row>
    <row r="66" spans="1:50" x14ac:dyDescent="0.25">
      <c r="A66" s="41" t="s">
        <v>481</v>
      </c>
      <c r="B66" s="41" t="s">
        <v>84</v>
      </c>
      <c r="C66" s="84" t="s">
        <v>313</v>
      </c>
      <c r="D66" s="84"/>
      <c r="E66" s="84"/>
      <c r="F66" s="84"/>
      <c r="G66" s="42">
        <v>59816214</v>
      </c>
      <c r="H66" s="43">
        <v>10919</v>
      </c>
      <c r="I66" s="44">
        <f t="shared" si="2"/>
        <v>10919</v>
      </c>
      <c r="J66" s="45">
        <v>4.2530031221</v>
      </c>
      <c r="K66" s="37">
        <f t="shared" si="25"/>
        <v>4.6358479995258092E-2</v>
      </c>
      <c r="L66" s="37">
        <f t="shared" si="26"/>
        <v>1.1896246288581283E-2</v>
      </c>
      <c r="M66" s="38">
        <f t="shared" si="27"/>
        <v>1</v>
      </c>
      <c r="N66" s="37">
        <f t="shared" si="28"/>
        <v>4.608294930875576E-3</v>
      </c>
      <c r="O66" s="39">
        <f t="shared" si="29"/>
        <v>59816214</v>
      </c>
      <c r="P66" s="39">
        <f t="shared" si="30"/>
        <v>11295341.06179435</v>
      </c>
      <c r="Q66" s="39">
        <f t="shared" si="31"/>
        <v>0</v>
      </c>
      <c r="R66" s="39">
        <f t="shared" si="32"/>
        <v>71111555.061794356</v>
      </c>
      <c r="S66" t="s">
        <v>313</v>
      </c>
      <c r="T66">
        <v>10919</v>
      </c>
      <c r="U66">
        <v>4.2530029999999996</v>
      </c>
      <c r="V66">
        <v>1.0900200000000001E-2</v>
      </c>
      <c r="W66">
        <v>4.6358499999999997E-2</v>
      </c>
      <c r="X66">
        <v>1.1896199999999999E-2</v>
      </c>
      <c r="Y66" t="b">
        <f t="shared" si="10"/>
        <v>1</v>
      </c>
      <c r="Z66" s="178">
        <f t="shared" si="11"/>
        <v>0</v>
      </c>
      <c r="AA66" s="181">
        <f t="shared" si="12"/>
        <v>-1.2210000033263668E-7</v>
      </c>
      <c r="AB66" s="46">
        <f t="shared" si="13"/>
        <v>1.0000004315228175</v>
      </c>
      <c r="AC66" s="46">
        <f t="shared" si="14"/>
        <v>0.99999610897587687</v>
      </c>
      <c r="AD66" t="s">
        <v>313</v>
      </c>
      <c r="AE66">
        <v>949487829</v>
      </c>
      <c r="AF66">
        <v>1.1896199999999999E-2</v>
      </c>
      <c r="AG66">
        <v>11295341.060000001</v>
      </c>
      <c r="AH66" t="b">
        <f t="shared" si="15"/>
        <v>1</v>
      </c>
      <c r="AI66" s="178">
        <f t="shared" si="16"/>
        <v>0</v>
      </c>
      <c r="AJ66" s="46">
        <f t="shared" si="17"/>
        <v>0.99999610897587687</v>
      </c>
      <c r="AK66" s="46">
        <f t="shared" si="18"/>
        <v>-1.7943494021892548E-3</v>
      </c>
      <c r="AL66" t="s">
        <v>313</v>
      </c>
      <c r="AM66">
        <v>59816214</v>
      </c>
      <c r="AN66" t="b">
        <f t="shared" si="19"/>
        <v>1</v>
      </c>
      <c r="AO66" s="178">
        <f t="shared" si="20"/>
        <v>0</v>
      </c>
      <c r="AP66">
        <v>50</v>
      </c>
      <c r="AQ66" t="s">
        <v>313</v>
      </c>
      <c r="AR66">
        <v>59816214</v>
      </c>
      <c r="AS66">
        <v>11295341.060000001</v>
      </c>
      <c r="AT66">
        <v>71111555</v>
      </c>
      <c r="AU66" t="b">
        <f t="shared" si="21"/>
        <v>1</v>
      </c>
      <c r="AV66" s="46">
        <f t="shared" si="22"/>
        <v>0</v>
      </c>
      <c r="AW66" s="46">
        <f t="shared" si="23"/>
        <v>-1.7943494021892548E-3</v>
      </c>
      <c r="AX66" s="46">
        <f t="shared" si="24"/>
        <v>-6.1794355511665344E-2</v>
      </c>
    </row>
    <row r="67" spans="1:50" x14ac:dyDescent="0.25">
      <c r="A67" s="41" t="s">
        <v>481</v>
      </c>
      <c r="B67" s="41" t="s">
        <v>85</v>
      </c>
      <c r="C67" s="84" t="s">
        <v>314</v>
      </c>
      <c r="D67" s="84"/>
      <c r="E67" s="84"/>
      <c r="F67" s="84"/>
      <c r="G67" s="42">
        <v>22636370</v>
      </c>
      <c r="H67" s="43">
        <v>3096</v>
      </c>
      <c r="I67" s="44">
        <f t="shared" si="2"/>
        <v>3096</v>
      </c>
      <c r="J67" s="45">
        <v>3.7720081042000002</v>
      </c>
      <c r="K67" s="37">
        <f t="shared" si="25"/>
        <v>1.1658003718181901E-2</v>
      </c>
      <c r="L67" s="37">
        <f t="shared" si="26"/>
        <v>2.9916098085803113E-3</v>
      </c>
      <c r="M67" s="38">
        <f t="shared" si="27"/>
        <v>1</v>
      </c>
      <c r="N67" s="37">
        <f t="shared" si="28"/>
        <v>4.608294930875576E-3</v>
      </c>
      <c r="O67" s="39">
        <f t="shared" si="29"/>
        <v>22636370</v>
      </c>
      <c r="P67" s="39">
        <f t="shared" si="30"/>
        <v>2840497.1023640255</v>
      </c>
      <c r="Q67" s="39">
        <f t="shared" si="31"/>
        <v>0</v>
      </c>
      <c r="R67" s="39">
        <f t="shared" si="32"/>
        <v>25476867.102364026</v>
      </c>
      <c r="S67" t="s">
        <v>314</v>
      </c>
      <c r="T67">
        <v>3096</v>
      </c>
      <c r="U67">
        <v>3.772008</v>
      </c>
      <c r="V67">
        <v>3.0907E-3</v>
      </c>
      <c r="W67">
        <v>1.1658E-2</v>
      </c>
      <c r="X67">
        <v>2.9916000000000001E-3</v>
      </c>
      <c r="Y67" t="b">
        <f t="shared" si="10"/>
        <v>1</v>
      </c>
      <c r="Z67" s="178">
        <f t="shared" si="11"/>
        <v>0</v>
      </c>
      <c r="AA67" s="181">
        <f t="shared" si="12"/>
        <v>-1.0420000018385167E-7</v>
      </c>
      <c r="AB67" s="46">
        <f t="shared" si="13"/>
        <v>0.99999968106187032</v>
      </c>
      <c r="AC67" s="46">
        <f t="shared" si="14"/>
        <v>0.9999967213035994</v>
      </c>
      <c r="AD67" t="s">
        <v>314</v>
      </c>
      <c r="AE67">
        <v>949487829</v>
      </c>
      <c r="AF67">
        <v>2.9916000000000001E-3</v>
      </c>
      <c r="AG67">
        <v>2840497.1</v>
      </c>
      <c r="AH67" t="b">
        <f t="shared" si="15"/>
        <v>1</v>
      </c>
      <c r="AI67" s="178">
        <f t="shared" si="16"/>
        <v>0</v>
      </c>
      <c r="AJ67" s="46">
        <f t="shared" si="17"/>
        <v>0.9999967213035994</v>
      </c>
      <c r="AK67" s="46">
        <f t="shared" si="18"/>
        <v>-2.3640254512429237E-3</v>
      </c>
      <c r="AL67" t="s">
        <v>314</v>
      </c>
      <c r="AM67">
        <v>22636370</v>
      </c>
      <c r="AN67" t="b">
        <f t="shared" si="19"/>
        <v>1</v>
      </c>
      <c r="AO67" s="178">
        <f t="shared" si="20"/>
        <v>0</v>
      </c>
      <c r="AP67">
        <v>51</v>
      </c>
      <c r="AQ67" t="s">
        <v>314</v>
      </c>
      <c r="AR67">
        <v>22636370</v>
      </c>
      <c r="AS67">
        <v>2840497.1</v>
      </c>
      <c r="AT67">
        <v>25476867</v>
      </c>
      <c r="AU67" t="b">
        <f t="shared" si="21"/>
        <v>1</v>
      </c>
      <c r="AV67" s="46">
        <f t="shared" si="22"/>
        <v>0</v>
      </c>
      <c r="AW67" s="46">
        <f t="shared" si="23"/>
        <v>-2.3640254512429237E-3</v>
      </c>
      <c r="AX67" s="46">
        <f t="shared" si="24"/>
        <v>-0.10236402601003647</v>
      </c>
    </row>
    <row r="68" spans="1:50" x14ac:dyDescent="0.25">
      <c r="A68" s="41" t="s">
        <v>481</v>
      </c>
      <c r="B68" s="41" t="s">
        <v>86</v>
      </c>
      <c r="C68" s="84" t="s">
        <v>315</v>
      </c>
      <c r="D68" s="84"/>
      <c r="E68" s="84"/>
      <c r="F68" s="84"/>
      <c r="G68" s="42">
        <v>1227150</v>
      </c>
      <c r="H68" s="43">
        <v>260</v>
      </c>
      <c r="I68" s="44">
        <f t="shared" si="2"/>
        <v>260</v>
      </c>
      <c r="J68" s="45">
        <v>3.7774674636999999</v>
      </c>
      <c r="K68" s="37">
        <f t="shared" si="25"/>
        <v>9.804483063369561E-4</v>
      </c>
      <c r="L68" s="37">
        <f t="shared" si="26"/>
        <v>2.5159700073427494E-4</v>
      </c>
      <c r="M68" s="38">
        <f t="shared" si="27"/>
        <v>1</v>
      </c>
      <c r="N68" s="37">
        <f t="shared" si="28"/>
        <v>4.608294930875576E-3</v>
      </c>
      <c r="O68" s="39">
        <f t="shared" si="29"/>
        <v>1227150</v>
      </c>
      <c r="P68" s="39">
        <f t="shared" si="30"/>
        <v>238888.29001009814</v>
      </c>
      <c r="Q68" s="39">
        <f t="shared" si="31"/>
        <v>0</v>
      </c>
      <c r="R68" s="39">
        <f t="shared" si="32"/>
        <v>1466038.2900100981</v>
      </c>
      <c r="S68" t="s">
        <v>315</v>
      </c>
      <c r="T68">
        <v>260</v>
      </c>
      <c r="U68">
        <v>3.7774670000000001</v>
      </c>
      <c r="V68">
        <v>2.5960000000000002E-4</v>
      </c>
      <c r="W68">
        <v>9.8039999999999998E-4</v>
      </c>
      <c r="X68">
        <v>2.5159999999999999E-4</v>
      </c>
      <c r="Y68" t="b">
        <f t="shared" si="10"/>
        <v>1</v>
      </c>
      <c r="Z68" s="178">
        <f t="shared" si="11"/>
        <v>0</v>
      </c>
      <c r="AA68" s="181">
        <f t="shared" si="12"/>
        <v>-4.6369999973094878E-7</v>
      </c>
      <c r="AB68" s="46">
        <f t="shared" si="13"/>
        <v>0.99995073035809856</v>
      </c>
      <c r="AC68" s="46">
        <f t="shared" si="14"/>
        <v>1.0000119209120788</v>
      </c>
      <c r="AD68" t="s">
        <v>315</v>
      </c>
      <c r="AE68">
        <v>949487829</v>
      </c>
      <c r="AF68">
        <v>2.5159999999999999E-4</v>
      </c>
      <c r="AG68">
        <v>238888.29</v>
      </c>
      <c r="AH68" t="b">
        <f t="shared" si="15"/>
        <v>1</v>
      </c>
      <c r="AI68" s="178">
        <f t="shared" si="16"/>
        <v>0</v>
      </c>
      <c r="AJ68" s="46">
        <f t="shared" si="17"/>
        <v>1.0000119209120788</v>
      </c>
      <c r="AK68" s="46">
        <f t="shared" si="18"/>
        <v>-1.0098126949742436E-5</v>
      </c>
      <c r="AL68" t="s">
        <v>315</v>
      </c>
      <c r="AM68">
        <v>1227150</v>
      </c>
      <c r="AN68" t="b">
        <f t="shared" si="19"/>
        <v>1</v>
      </c>
      <c r="AO68" s="178">
        <f t="shared" si="20"/>
        <v>0</v>
      </c>
      <c r="AP68">
        <v>52</v>
      </c>
      <c r="AQ68" t="s">
        <v>315</v>
      </c>
      <c r="AR68">
        <v>1227150</v>
      </c>
      <c r="AS68">
        <v>238888.29</v>
      </c>
      <c r="AT68">
        <v>1466038</v>
      </c>
      <c r="AU68" t="b">
        <f t="shared" si="21"/>
        <v>1</v>
      </c>
      <c r="AV68" s="46">
        <f t="shared" si="22"/>
        <v>0</v>
      </c>
      <c r="AW68" s="46">
        <f t="shared" si="23"/>
        <v>-1.0098126949742436E-5</v>
      </c>
      <c r="AX68" s="46">
        <f t="shared" si="24"/>
        <v>-0.29001009813509881</v>
      </c>
    </row>
    <row r="69" spans="1:50" x14ac:dyDescent="0.25">
      <c r="A69" s="41" t="s">
        <v>481</v>
      </c>
      <c r="B69" s="41" t="s">
        <v>87</v>
      </c>
      <c r="C69" s="84" t="s">
        <v>316</v>
      </c>
      <c r="D69" s="84"/>
      <c r="E69" s="84"/>
      <c r="F69" s="84"/>
      <c r="G69" s="42">
        <v>52461356</v>
      </c>
      <c r="H69" s="43">
        <v>10571</v>
      </c>
      <c r="I69" s="44">
        <f t="shared" si="2"/>
        <v>10571</v>
      </c>
      <c r="J69" s="45">
        <v>3.6666690654999998</v>
      </c>
      <c r="K69" s="37">
        <f t="shared" si="25"/>
        <v>3.8693534956530572E-2</v>
      </c>
      <c r="L69" s="37">
        <f t="shared" si="26"/>
        <v>9.9293122135540434E-3</v>
      </c>
      <c r="M69" s="38">
        <f t="shared" si="27"/>
        <v>1</v>
      </c>
      <c r="N69" s="37">
        <f t="shared" si="28"/>
        <v>4.608294930875576E-3</v>
      </c>
      <c r="O69" s="39">
        <f t="shared" si="29"/>
        <v>52461356</v>
      </c>
      <c r="P69" s="39">
        <f t="shared" si="30"/>
        <v>9427761.0971106123</v>
      </c>
      <c r="Q69" s="39">
        <f t="shared" si="31"/>
        <v>0</v>
      </c>
      <c r="R69" s="39">
        <f t="shared" si="32"/>
        <v>61889117.097110614</v>
      </c>
      <c r="S69" t="s">
        <v>316</v>
      </c>
      <c r="T69">
        <v>10571</v>
      </c>
      <c r="U69">
        <v>3.6666690000000002</v>
      </c>
      <c r="V69">
        <v>1.0552799999999999E-2</v>
      </c>
      <c r="W69">
        <v>3.8693499999999999E-2</v>
      </c>
      <c r="X69">
        <v>9.9293000000000003E-3</v>
      </c>
      <c r="Y69" t="b">
        <f t="shared" si="10"/>
        <v>1</v>
      </c>
      <c r="Z69" s="178">
        <f t="shared" si="11"/>
        <v>0</v>
      </c>
      <c r="AA69" s="181">
        <f t="shared" si="12"/>
        <v>-6.5499999646334572E-8</v>
      </c>
      <c r="AB69" s="46">
        <f t="shared" si="13"/>
        <v>0.99999909657955488</v>
      </c>
      <c r="AC69" s="46">
        <f t="shared" si="14"/>
        <v>0.99999876994964199</v>
      </c>
      <c r="AD69" t="s">
        <v>316</v>
      </c>
      <c r="AE69">
        <v>949487829</v>
      </c>
      <c r="AF69">
        <v>9.9293000000000003E-3</v>
      </c>
      <c r="AG69">
        <v>9427761.0999999996</v>
      </c>
      <c r="AH69" t="b">
        <f t="shared" si="15"/>
        <v>1</v>
      </c>
      <c r="AI69" s="178">
        <f t="shared" si="16"/>
        <v>0</v>
      </c>
      <c r="AJ69" s="46">
        <f t="shared" si="17"/>
        <v>0.99999876994964199</v>
      </c>
      <c r="AK69" s="46">
        <f t="shared" si="18"/>
        <v>2.889387309551239E-3</v>
      </c>
      <c r="AL69" t="s">
        <v>316</v>
      </c>
      <c r="AM69">
        <v>52461356</v>
      </c>
      <c r="AN69" t="b">
        <f t="shared" si="19"/>
        <v>1</v>
      </c>
      <c r="AO69" s="178">
        <f t="shared" si="20"/>
        <v>0</v>
      </c>
      <c r="AP69">
        <v>53</v>
      </c>
      <c r="AQ69" t="s">
        <v>316</v>
      </c>
      <c r="AR69">
        <v>52461356</v>
      </c>
      <c r="AS69">
        <v>9427761.0999999996</v>
      </c>
      <c r="AT69">
        <v>61889117</v>
      </c>
      <c r="AU69" t="b">
        <f t="shared" si="21"/>
        <v>1</v>
      </c>
      <c r="AV69" s="46">
        <f t="shared" si="22"/>
        <v>0</v>
      </c>
      <c r="AW69" s="46">
        <f t="shared" si="23"/>
        <v>2.889387309551239E-3</v>
      </c>
      <c r="AX69" s="46">
        <f t="shared" si="24"/>
        <v>-9.711061418056488E-2</v>
      </c>
    </row>
    <row r="70" spans="1:50" x14ac:dyDescent="0.25">
      <c r="A70" s="41" t="s">
        <v>481</v>
      </c>
      <c r="B70" s="41" t="s">
        <v>88</v>
      </c>
      <c r="C70" s="84" t="s">
        <v>317</v>
      </c>
      <c r="D70" s="84"/>
      <c r="E70" s="84"/>
      <c r="F70" s="84"/>
      <c r="G70" s="42">
        <v>16308032</v>
      </c>
      <c r="H70" s="43">
        <v>5753</v>
      </c>
      <c r="I70" s="44">
        <f t="shared" si="2"/>
        <v>5753</v>
      </c>
      <c r="J70" s="45">
        <v>4.0910553089999997</v>
      </c>
      <c r="K70" s="37">
        <f t="shared" si="25"/>
        <v>2.3495264870246082E-2</v>
      </c>
      <c r="L70" s="37">
        <f t="shared" si="26"/>
        <v>6.0292196280052578E-3</v>
      </c>
      <c r="M70" s="38">
        <f t="shared" si="27"/>
        <v>1</v>
      </c>
      <c r="N70" s="37">
        <f t="shared" si="28"/>
        <v>4.608294930875576E-3</v>
      </c>
      <c r="O70" s="39">
        <f t="shared" si="29"/>
        <v>16308032</v>
      </c>
      <c r="P70" s="39">
        <f t="shared" si="30"/>
        <v>5724670.6551588997</v>
      </c>
      <c r="Q70" s="39">
        <f t="shared" si="31"/>
        <v>0</v>
      </c>
      <c r="R70" s="39">
        <f t="shared" si="32"/>
        <v>22032702.6551589</v>
      </c>
      <c r="S70" t="s">
        <v>317</v>
      </c>
      <c r="T70">
        <v>5753</v>
      </c>
      <c r="U70">
        <v>4.0910549999999999</v>
      </c>
      <c r="V70">
        <v>5.7431000000000001E-3</v>
      </c>
      <c r="W70">
        <v>2.34953E-2</v>
      </c>
      <c r="X70">
        <v>6.0292000000000002E-3</v>
      </c>
      <c r="Y70" t="b">
        <f t="shared" si="10"/>
        <v>1</v>
      </c>
      <c r="Z70" s="178">
        <f t="shared" si="11"/>
        <v>0</v>
      </c>
      <c r="AA70" s="181">
        <f t="shared" si="12"/>
        <v>-3.0899999980960047E-7</v>
      </c>
      <c r="AB70" s="46">
        <f t="shared" si="13"/>
        <v>1.0000014951844174</v>
      </c>
      <c r="AC70" s="46">
        <f t="shared" si="14"/>
        <v>0.99999674451977727</v>
      </c>
      <c r="AD70" t="s">
        <v>317</v>
      </c>
      <c r="AE70">
        <v>949487829</v>
      </c>
      <c r="AF70">
        <v>6.0292000000000002E-3</v>
      </c>
      <c r="AG70">
        <v>5724670.6600000001</v>
      </c>
      <c r="AH70" t="b">
        <f t="shared" si="15"/>
        <v>1</v>
      </c>
      <c r="AI70" s="178">
        <f t="shared" si="16"/>
        <v>0</v>
      </c>
      <c r="AJ70" s="46">
        <f t="shared" si="17"/>
        <v>0.99999674451977727</v>
      </c>
      <c r="AK70" s="46">
        <f t="shared" si="18"/>
        <v>4.8411004245281219E-3</v>
      </c>
      <c r="AL70" t="s">
        <v>317</v>
      </c>
      <c r="AM70">
        <v>16308032</v>
      </c>
      <c r="AN70" t="b">
        <f t="shared" si="19"/>
        <v>1</v>
      </c>
      <c r="AO70" s="178">
        <f t="shared" si="20"/>
        <v>0</v>
      </c>
      <c r="AP70">
        <v>54</v>
      </c>
      <c r="AQ70" t="s">
        <v>317</v>
      </c>
      <c r="AR70">
        <v>16308032</v>
      </c>
      <c r="AS70">
        <v>5724670.6600000001</v>
      </c>
      <c r="AT70">
        <v>22032703</v>
      </c>
      <c r="AU70" t="b">
        <f t="shared" si="21"/>
        <v>1</v>
      </c>
      <c r="AV70" s="46">
        <f t="shared" si="22"/>
        <v>0</v>
      </c>
      <c r="AW70" s="46">
        <f t="shared" si="23"/>
        <v>4.8411004245281219E-3</v>
      </c>
      <c r="AX70" s="46">
        <f t="shared" si="24"/>
        <v>0.34484110027551651</v>
      </c>
    </row>
    <row r="71" spans="1:50" x14ac:dyDescent="0.25">
      <c r="A71" s="41" t="s">
        <v>481</v>
      </c>
      <c r="B71" s="41" t="s">
        <v>89</v>
      </c>
      <c r="C71" s="84" t="s">
        <v>318</v>
      </c>
      <c r="D71" s="84"/>
      <c r="E71" s="84"/>
      <c r="F71" s="84"/>
      <c r="G71" s="42">
        <v>5342121</v>
      </c>
      <c r="H71" s="43">
        <v>1350</v>
      </c>
      <c r="I71" s="44">
        <f t="shared" si="2"/>
        <v>1350</v>
      </c>
      <c r="J71" s="45">
        <v>3.8343438660000002</v>
      </c>
      <c r="K71" s="37">
        <f t="shared" si="25"/>
        <v>5.1674400501334197E-3</v>
      </c>
      <c r="L71" s="37">
        <f t="shared" si="26"/>
        <v>1.3260387209449906E-3</v>
      </c>
      <c r="M71" s="38">
        <f t="shared" si="27"/>
        <v>1</v>
      </c>
      <c r="N71" s="37">
        <f t="shared" si="28"/>
        <v>4.608294930875576E-3</v>
      </c>
      <c r="O71" s="39">
        <f t="shared" si="29"/>
        <v>5342121</v>
      </c>
      <c r="P71" s="39">
        <f t="shared" si="30"/>
        <v>1259057.6263199961</v>
      </c>
      <c r="Q71" s="39">
        <f t="shared" si="31"/>
        <v>0</v>
      </c>
      <c r="R71" s="39">
        <f t="shared" si="32"/>
        <v>6601178.6263199961</v>
      </c>
      <c r="S71" t="s">
        <v>318</v>
      </c>
      <c r="T71">
        <v>1350</v>
      </c>
      <c r="U71">
        <v>3.8343440000000002</v>
      </c>
      <c r="V71">
        <v>1.3477000000000001E-3</v>
      </c>
      <c r="W71">
        <v>5.1673999999999999E-3</v>
      </c>
      <c r="X71">
        <v>1.3259999999999999E-3</v>
      </c>
      <c r="Y71" t="b">
        <f t="shared" si="10"/>
        <v>1</v>
      </c>
      <c r="Z71" s="178">
        <f t="shared" si="11"/>
        <v>0</v>
      </c>
      <c r="AA71" s="181">
        <f t="shared" si="12"/>
        <v>1.3399999998497947E-7</v>
      </c>
      <c r="AB71" s="46">
        <f t="shared" si="13"/>
        <v>0.99999224952142041</v>
      </c>
      <c r="AC71" s="46">
        <f t="shared" si="14"/>
        <v>0.99997079953671097</v>
      </c>
      <c r="AD71" t="s">
        <v>318</v>
      </c>
      <c r="AE71">
        <v>949487829</v>
      </c>
      <c r="AF71">
        <v>1.3259999999999999E-3</v>
      </c>
      <c r="AG71">
        <v>1259057.6299999999</v>
      </c>
      <c r="AH71" t="b">
        <f t="shared" si="15"/>
        <v>1</v>
      </c>
      <c r="AI71" s="178">
        <f t="shared" si="16"/>
        <v>0</v>
      </c>
      <c r="AJ71" s="46">
        <f t="shared" si="17"/>
        <v>0.99997079953671097</v>
      </c>
      <c r="AK71" s="46">
        <f t="shared" si="18"/>
        <v>3.6800038069486618E-3</v>
      </c>
      <c r="AL71" t="s">
        <v>318</v>
      </c>
      <c r="AM71">
        <v>5342121</v>
      </c>
      <c r="AN71" t="b">
        <f t="shared" si="19"/>
        <v>1</v>
      </c>
      <c r="AO71" s="178">
        <f t="shared" si="20"/>
        <v>0</v>
      </c>
      <c r="AP71">
        <v>55</v>
      </c>
      <c r="AQ71" t="s">
        <v>318</v>
      </c>
      <c r="AR71">
        <v>5342121</v>
      </c>
      <c r="AS71">
        <v>1259057.6299999999</v>
      </c>
      <c r="AT71">
        <v>6601179</v>
      </c>
      <c r="AU71" t="b">
        <f t="shared" si="21"/>
        <v>1</v>
      </c>
      <c r="AV71" s="46">
        <f t="shared" si="22"/>
        <v>0</v>
      </c>
      <c r="AW71" s="46">
        <f t="shared" si="23"/>
        <v>3.6800038069486618E-3</v>
      </c>
      <c r="AX71" s="46">
        <f t="shared" si="24"/>
        <v>0.37368000391870737</v>
      </c>
    </row>
    <row r="72" spans="1:50" x14ac:dyDescent="0.25">
      <c r="A72" s="41" t="s">
        <v>481</v>
      </c>
      <c r="B72" s="41" t="s">
        <v>90</v>
      </c>
      <c r="C72" s="84" t="s">
        <v>319</v>
      </c>
      <c r="D72" s="84"/>
      <c r="E72" s="84"/>
      <c r="F72" s="84"/>
      <c r="G72" s="42">
        <v>1689570</v>
      </c>
      <c r="H72" s="43">
        <v>270</v>
      </c>
      <c r="I72" s="44">
        <f t="shared" si="2"/>
        <v>270</v>
      </c>
      <c r="J72" s="45">
        <v>3.4874817004000001</v>
      </c>
      <c r="K72" s="37">
        <f t="shared" si="25"/>
        <v>9.3999668483329296E-4</v>
      </c>
      <c r="L72" s="37">
        <f t="shared" si="26"/>
        <v>2.4121653847086009E-4</v>
      </c>
      <c r="M72" s="38">
        <f t="shared" si="27"/>
        <v>1</v>
      </c>
      <c r="N72" s="37">
        <f t="shared" si="28"/>
        <v>4.608294930875576E-3</v>
      </c>
      <c r="O72" s="39">
        <f t="shared" si="29"/>
        <v>1689570</v>
      </c>
      <c r="P72" s="39">
        <f t="shared" si="30"/>
        <v>229032.16743159192</v>
      </c>
      <c r="Q72" s="39">
        <f t="shared" si="31"/>
        <v>0</v>
      </c>
      <c r="R72" s="39">
        <f t="shared" si="32"/>
        <v>1918602.167431592</v>
      </c>
      <c r="S72" t="s">
        <v>319</v>
      </c>
      <c r="T72">
        <v>270</v>
      </c>
      <c r="U72">
        <v>3.487482</v>
      </c>
      <c r="V72">
        <v>2.6949999999999999E-4</v>
      </c>
      <c r="W72">
        <v>9.3999999999999997E-4</v>
      </c>
      <c r="X72">
        <v>2.4120000000000001E-4</v>
      </c>
      <c r="Y72" t="b">
        <f t="shared" si="10"/>
        <v>1</v>
      </c>
      <c r="Z72" s="178">
        <f t="shared" si="11"/>
        <v>0</v>
      </c>
      <c r="AA72" s="181">
        <f t="shared" si="12"/>
        <v>2.995999999200194E-7</v>
      </c>
      <c r="AB72" s="46">
        <f t="shared" si="13"/>
        <v>1.0000035267855307</v>
      </c>
      <c r="AC72" s="46">
        <f t="shared" si="14"/>
        <v>0.99993143724321343</v>
      </c>
      <c r="AD72" t="s">
        <v>319</v>
      </c>
      <c r="AE72">
        <v>949487829</v>
      </c>
      <c r="AF72">
        <v>2.4120000000000001E-4</v>
      </c>
      <c r="AG72">
        <v>229032.17</v>
      </c>
      <c r="AH72" t="b">
        <f t="shared" si="15"/>
        <v>1</v>
      </c>
      <c r="AI72" s="178">
        <f t="shared" si="16"/>
        <v>0</v>
      </c>
      <c r="AJ72" s="46">
        <f t="shared" si="17"/>
        <v>0.99993143724321343</v>
      </c>
      <c r="AK72" s="46">
        <f t="shared" si="18"/>
        <v>2.5684080901555717E-3</v>
      </c>
      <c r="AL72" t="s">
        <v>319</v>
      </c>
      <c r="AM72">
        <v>1689570</v>
      </c>
      <c r="AN72" t="b">
        <f t="shared" si="19"/>
        <v>1</v>
      </c>
      <c r="AO72" s="178">
        <f t="shared" si="20"/>
        <v>0</v>
      </c>
      <c r="AP72">
        <v>56</v>
      </c>
      <c r="AQ72" t="s">
        <v>319</v>
      </c>
      <c r="AR72">
        <v>1689570</v>
      </c>
      <c r="AS72">
        <v>229032.17</v>
      </c>
      <c r="AT72">
        <v>1918602</v>
      </c>
      <c r="AU72" t="b">
        <f t="shared" si="21"/>
        <v>1</v>
      </c>
      <c r="AV72" s="46">
        <f t="shared" si="22"/>
        <v>0</v>
      </c>
      <c r="AW72" s="46">
        <f t="shared" si="23"/>
        <v>2.5684080901555717E-3</v>
      </c>
      <c r="AX72" s="46">
        <f t="shared" si="24"/>
        <v>-0.16743159200996161</v>
      </c>
    </row>
    <row r="73" spans="1:50" x14ac:dyDescent="0.25">
      <c r="A73" s="41" t="s">
        <v>481</v>
      </c>
      <c r="B73" s="41" t="s">
        <v>91</v>
      </c>
      <c r="C73" s="84" t="s">
        <v>320</v>
      </c>
      <c r="D73" s="84"/>
      <c r="E73" s="84"/>
      <c r="F73" s="84"/>
      <c r="G73" s="42">
        <v>12865725</v>
      </c>
      <c r="H73" s="43">
        <v>2728</v>
      </c>
      <c r="I73" s="44">
        <f t="shared" si="2"/>
        <v>2728</v>
      </c>
      <c r="J73" s="45">
        <v>3.9216236035000001</v>
      </c>
      <c r="K73" s="37">
        <f t="shared" si="25"/>
        <v>1.0679745270266251E-2</v>
      </c>
      <c r="L73" s="37">
        <f t="shared" si="26"/>
        <v>2.7405747567088904E-3</v>
      </c>
      <c r="M73" s="38">
        <f t="shared" si="27"/>
        <v>1</v>
      </c>
      <c r="N73" s="37">
        <f t="shared" si="28"/>
        <v>4.608294930875576E-3</v>
      </c>
      <c r="O73" s="39">
        <f t="shared" si="29"/>
        <v>12865725</v>
      </c>
      <c r="P73" s="39">
        <f t="shared" si="30"/>
        <v>2602142.3759597274</v>
      </c>
      <c r="Q73" s="39">
        <f t="shared" si="31"/>
        <v>0</v>
      </c>
      <c r="R73" s="39">
        <f t="shared" si="32"/>
        <v>15467867.375959728</v>
      </c>
      <c r="S73" t="s">
        <v>320</v>
      </c>
      <c r="T73">
        <v>2728</v>
      </c>
      <c r="U73">
        <v>3.921624</v>
      </c>
      <c r="V73">
        <v>2.7233000000000001E-3</v>
      </c>
      <c r="W73">
        <v>1.06797E-2</v>
      </c>
      <c r="X73">
        <v>2.7406000000000002E-3</v>
      </c>
      <c r="Y73" t="b">
        <f t="shared" si="10"/>
        <v>1</v>
      </c>
      <c r="Z73" s="178">
        <f t="shared" si="11"/>
        <v>0</v>
      </c>
      <c r="AA73" s="181">
        <f t="shared" si="12"/>
        <v>3.9649999994395557E-7</v>
      </c>
      <c r="AB73" s="46">
        <f t="shared" si="13"/>
        <v>0.99999576110992305</v>
      </c>
      <c r="AC73" s="46">
        <f t="shared" si="14"/>
        <v>1.0000092109478305</v>
      </c>
      <c r="AD73" t="s">
        <v>320</v>
      </c>
      <c r="AE73">
        <v>949487829</v>
      </c>
      <c r="AF73">
        <v>2.7406000000000002E-3</v>
      </c>
      <c r="AG73">
        <v>2602142.38</v>
      </c>
      <c r="AH73" t="b">
        <f t="shared" si="15"/>
        <v>1</v>
      </c>
      <c r="AI73" s="178">
        <f t="shared" si="16"/>
        <v>0</v>
      </c>
      <c r="AJ73" s="46">
        <f t="shared" si="17"/>
        <v>1.0000092109478305</v>
      </c>
      <c r="AK73" s="46">
        <f t="shared" si="18"/>
        <v>4.0402724407613277E-3</v>
      </c>
      <c r="AL73" t="s">
        <v>320</v>
      </c>
      <c r="AM73">
        <v>12865725</v>
      </c>
      <c r="AN73" t="b">
        <f t="shared" si="19"/>
        <v>1</v>
      </c>
      <c r="AO73" s="178">
        <f t="shared" si="20"/>
        <v>0</v>
      </c>
      <c r="AP73">
        <v>57</v>
      </c>
      <c r="AQ73" t="s">
        <v>320</v>
      </c>
      <c r="AR73">
        <v>12865725</v>
      </c>
      <c r="AS73">
        <v>2602142.38</v>
      </c>
      <c r="AT73">
        <v>15467867</v>
      </c>
      <c r="AU73" t="b">
        <f t="shared" si="21"/>
        <v>1</v>
      </c>
      <c r="AV73" s="46">
        <f t="shared" si="22"/>
        <v>0</v>
      </c>
      <c r="AW73" s="46">
        <f t="shared" si="23"/>
        <v>4.0402724407613277E-3</v>
      </c>
      <c r="AX73" s="46">
        <f t="shared" si="24"/>
        <v>-0.37595972791314125</v>
      </c>
    </row>
    <row r="74" spans="1:50" x14ac:dyDescent="0.25">
      <c r="A74" s="41" t="s">
        <v>481</v>
      </c>
      <c r="B74" s="41" t="s">
        <v>92</v>
      </c>
      <c r="C74" s="84" t="s">
        <v>321</v>
      </c>
      <c r="D74" s="84"/>
      <c r="E74" s="84"/>
      <c r="F74" s="84"/>
      <c r="G74" s="42">
        <v>54273938</v>
      </c>
      <c r="H74" s="43">
        <v>6375</v>
      </c>
      <c r="I74" s="44">
        <f t="shared" si="2"/>
        <v>6375</v>
      </c>
      <c r="J74" s="45">
        <v>4.2208359123000001</v>
      </c>
      <c r="K74" s="37">
        <f t="shared" si="25"/>
        <v>2.6861439235353047E-2</v>
      </c>
      <c r="L74" s="37">
        <f t="shared" si="26"/>
        <v>6.8930279172700754E-3</v>
      </c>
      <c r="M74" s="38">
        <f t="shared" si="27"/>
        <v>1</v>
      </c>
      <c r="N74" s="37">
        <f t="shared" si="28"/>
        <v>4.608294930875576E-3</v>
      </c>
      <c r="O74" s="39">
        <f t="shared" si="29"/>
        <v>54273938</v>
      </c>
      <c r="P74" s="39">
        <f t="shared" si="30"/>
        <v>6544846.1124051558</v>
      </c>
      <c r="Q74" s="39">
        <f t="shared" si="31"/>
        <v>0</v>
      </c>
      <c r="R74" s="39">
        <f t="shared" si="32"/>
        <v>60818784.112405159</v>
      </c>
      <c r="S74" t="s">
        <v>321</v>
      </c>
      <c r="T74">
        <v>6375</v>
      </c>
      <c r="U74">
        <v>4.2208360000000003</v>
      </c>
      <c r="V74">
        <v>6.3639999999999999E-3</v>
      </c>
      <c r="W74">
        <v>2.6861400000000001E-2</v>
      </c>
      <c r="X74">
        <v>6.8929999999999998E-3</v>
      </c>
      <c r="Y74" t="b">
        <f t="shared" si="10"/>
        <v>1</v>
      </c>
      <c r="Z74" s="178">
        <f t="shared" si="11"/>
        <v>0</v>
      </c>
      <c r="AA74" s="181">
        <f t="shared" si="12"/>
        <v>8.7700000150903179E-8</v>
      </c>
      <c r="AB74" s="46">
        <f t="shared" si="13"/>
        <v>0.99999853934285865</v>
      </c>
      <c r="AC74" s="46">
        <f t="shared" si="14"/>
        <v>0.99999594992644592</v>
      </c>
      <c r="AD74" t="s">
        <v>321</v>
      </c>
      <c r="AE74">
        <v>949487829</v>
      </c>
      <c r="AF74">
        <v>6.8929999999999998E-3</v>
      </c>
      <c r="AG74">
        <v>6544846.1100000003</v>
      </c>
      <c r="AH74" t="b">
        <f t="shared" si="15"/>
        <v>1</v>
      </c>
      <c r="AI74" s="178">
        <f t="shared" si="16"/>
        <v>0</v>
      </c>
      <c r="AJ74" s="46">
        <f t="shared" si="17"/>
        <v>0.99999594992644592</v>
      </c>
      <c r="AK74" s="46">
        <f t="shared" si="18"/>
        <v>-2.4051554501056671E-3</v>
      </c>
      <c r="AL74" t="s">
        <v>321</v>
      </c>
      <c r="AM74">
        <v>54273938</v>
      </c>
      <c r="AN74" t="b">
        <f t="shared" si="19"/>
        <v>1</v>
      </c>
      <c r="AO74" s="178">
        <f t="shared" si="20"/>
        <v>0</v>
      </c>
      <c r="AP74">
        <v>58</v>
      </c>
      <c r="AQ74" t="s">
        <v>321</v>
      </c>
      <c r="AR74">
        <v>54273938</v>
      </c>
      <c r="AS74">
        <v>6544846.1100000003</v>
      </c>
      <c r="AT74">
        <v>60818784</v>
      </c>
      <c r="AU74" t="b">
        <f t="shared" si="21"/>
        <v>1</v>
      </c>
      <c r="AV74" s="46">
        <f t="shared" si="22"/>
        <v>0</v>
      </c>
      <c r="AW74" s="46">
        <f t="shared" si="23"/>
        <v>-2.4051554501056671E-3</v>
      </c>
      <c r="AX74" s="46">
        <f t="shared" si="24"/>
        <v>-0.11240515857934952</v>
      </c>
    </row>
    <row r="75" spans="1:50" x14ac:dyDescent="0.25">
      <c r="A75" s="41" t="s">
        <v>481</v>
      </c>
      <c r="B75" s="41" t="s">
        <v>93</v>
      </c>
      <c r="C75" s="84" t="s">
        <v>322</v>
      </c>
      <c r="D75" s="84"/>
      <c r="E75" s="84"/>
      <c r="F75" s="84"/>
      <c r="G75" s="42">
        <v>2262673</v>
      </c>
      <c r="H75" s="43">
        <v>446</v>
      </c>
      <c r="I75" s="44">
        <f t="shared" si="2"/>
        <v>446</v>
      </c>
      <c r="J75" s="45">
        <v>3.6828908994999998</v>
      </c>
      <c r="K75" s="37">
        <f t="shared" si="25"/>
        <v>1.6397375144894767E-3</v>
      </c>
      <c r="L75" s="37">
        <f t="shared" si="26"/>
        <v>4.207800023423597E-4</v>
      </c>
      <c r="M75" s="38">
        <f t="shared" si="27"/>
        <v>1</v>
      </c>
      <c r="N75" s="37">
        <f t="shared" si="28"/>
        <v>4.608294930875576E-3</v>
      </c>
      <c r="O75" s="39">
        <f t="shared" si="29"/>
        <v>2262673</v>
      </c>
      <c r="P75" s="39">
        <f t="shared" si="30"/>
        <v>399525.49091066205</v>
      </c>
      <c r="Q75" s="39">
        <f t="shared" si="31"/>
        <v>0</v>
      </c>
      <c r="R75" s="39">
        <f t="shared" si="32"/>
        <v>2662198.4909106619</v>
      </c>
      <c r="S75" t="s">
        <v>322</v>
      </c>
      <c r="T75">
        <v>446</v>
      </c>
      <c r="U75">
        <v>3.6828910000000001</v>
      </c>
      <c r="V75">
        <v>4.4519999999999998E-4</v>
      </c>
      <c r="W75">
        <v>1.6397E-3</v>
      </c>
      <c r="X75">
        <v>4.2079999999999998E-4</v>
      </c>
      <c r="Y75" t="b">
        <f t="shared" si="10"/>
        <v>1</v>
      </c>
      <c r="Z75" s="178">
        <f t="shared" si="11"/>
        <v>0</v>
      </c>
      <c r="AA75" s="181">
        <f t="shared" si="12"/>
        <v>1.0050000032180151E-7</v>
      </c>
      <c r="AB75" s="46">
        <f t="shared" si="13"/>
        <v>0.99997712164956576</v>
      </c>
      <c r="AC75" s="46">
        <f t="shared" si="14"/>
        <v>1.0000475252092043</v>
      </c>
      <c r="AD75" t="s">
        <v>322</v>
      </c>
      <c r="AE75">
        <v>949487829</v>
      </c>
      <c r="AF75">
        <v>4.2079999999999998E-4</v>
      </c>
      <c r="AG75">
        <v>399525.49</v>
      </c>
      <c r="AH75" t="b">
        <f t="shared" si="15"/>
        <v>1</v>
      </c>
      <c r="AI75" s="178">
        <f t="shared" si="16"/>
        <v>0</v>
      </c>
      <c r="AJ75" s="46">
        <f t="shared" si="17"/>
        <v>1.0000475252092043</v>
      </c>
      <c r="AK75" s="46">
        <f t="shared" si="18"/>
        <v>-9.1066205641254783E-4</v>
      </c>
      <c r="AL75" t="s">
        <v>322</v>
      </c>
      <c r="AM75">
        <v>2262673</v>
      </c>
      <c r="AN75" t="b">
        <f t="shared" si="19"/>
        <v>1</v>
      </c>
      <c r="AO75" s="178">
        <f t="shared" si="20"/>
        <v>0</v>
      </c>
      <c r="AP75">
        <v>59</v>
      </c>
      <c r="AQ75" t="s">
        <v>322</v>
      </c>
      <c r="AR75">
        <v>2262673</v>
      </c>
      <c r="AS75">
        <v>399525.49</v>
      </c>
      <c r="AT75">
        <v>2662198</v>
      </c>
      <c r="AU75" t="b">
        <f t="shared" si="21"/>
        <v>1</v>
      </c>
      <c r="AV75" s="46">
        <f t="shared" si="22"/>
        <v>0</v>
      </c>
      <c r="AW75" s="46">
        <f t="shared" si="23"/>
        <v>-9.1066205641254783E-4</v>
      </c>
      <c r="AX75" s="46">
        <f t="shared" si="24"/>
        <v>-0.49091066187247634</v>
      </c>
    </row>
    <row r="76" spans="1:50" x14ac:dyDescent="0.25">
      <c r="A76" s="41" t="s">
        <v>481</v>
      </c>
      <c r="B76" s="41" t="s">
        <v>94</v>
      </c>
      <c r="C76" s="84" t="s">
        <v>323</v>
      </c>
      <c r="D76" s="84"/>
      <c r="E76" s="84"/>
      <c r="F76" s="84"/>
      <c r="G76" s="42">
        <v>7919774</v>
      </c>
      <c r="H76" s="43">
        <v>3844</v>
      </c>
      <c r="I76" s="44">
        <f t="shared" si="2"/>
        <v>3844</v>
      </c>
      <c r="J76" s="45">
        <v>4.0769905255000003</v>
      </c>
      <c r="K76" s="37">
        <f t="shared" si="25"/>
        <v>1.5644932781109025E-2</v>
      </c>
      <c r="L76" s="37">
        <f t="shared" si="26"/>
        <v>4.0147125952233395E-3</v>
      </c>
      <c r="M76" s="38">
        <f t="shared" si="27"/>
        <v>1</v>
      </c>
      <c r="N76" s="37">
        <f t="shared" si="28"/>
        <v>4.608294930875576E-3</v>
      </c>
      <c r="O76" s="39">
        <f t="shared" si="29"/>
        <v>7919774</v>
      </c>
      <c r="P76" s="39">
        <f t="shared" si="30"/>
        <v>3811920.7460975642</v>
      </c>
      <c r="Q76" s="39">
        <f t="shared" si="31"/>
        <v>0</v>
      </c>
      <c r="R76" s="39">
        <f t="shared" si="32"/>
        <v>11731694.746097565</v>
      </c>
      <c r="S76" t="s">
        <v>323</v>
      </c>
      <c r="T76">
        <v>3844</v>
      </c>
      <c r="U76">
        <v>4.0769909999999996</v>
      </c>
      <c r="V76">
        <v>3.8373999999999999E-3</v>
      </c>
      <c r="W76">
        <v>1.56449E-2</v>
      </c>
      <c r="X76">
        <v>4.0147000000000004E-3</v>
      </c>
      <c r="Y76" t="b">
        <f t="shared" si="10"/>
        <v>1</v>
      </c>
      <c r="Z76" s="178">
        <f t="shared" si="11"/>
        <v>0</v>
      </c>
      <c r="AA76" s="181">
        <f t="shared" si="12"/>
        <v>4.7449999929227715E-7</v>
      </c>
      <c r="AB76" s="46">
        <f t="shared" si="13"/>
        <v>0.99999790468201533</v>
      </c>
      <c r="AC76" s="46">
        <f t="shared" si="14"/>
        <v>0.9999968627334983</v>
      </c>
      <c r="AD76" t="s">
        <v>323</v>
      </c>
      <c r="AE76">
        <v>949487829</v>
      </c>
      <c r="AF76">
        <v>4.0147000000000004E-3</v>
      </c>
      <c r="AG76">
        <v>3811920.75</v>
      </c>
      <c r="AH76" t="b">
        <f t="shared" si="15"/>
        <v>1</v>
      </c>
      <c r="AI76" s="178">
        <f t="shared" si="16"/>
        <v>0</v>
      </c>
      <c r="AJ76" s="46">
        <f t="shared" si="17"/>
        <v>0.9999968627334983</v>
      </c>
      <c r="AK76" s="46">
        <f t="shared" si="18"/>
        <v>3.9024357683956623E-3</v>
      </c>
      <c r="AL76" t="s">
        <v>323</v>
      </c>
      <c r="AM76">
        <v>7919774</v>
      </c>
      <c r="AN76" t="b">
        <f t="shared" si="19"/>
        <v>1</v>
      </c>
      <c r="AO76" s="178">
        <f t="shared" si="20"/>
        <v>0</v>
      </c>
      <c r="AP76">
        <v>60</v>
      </c>
      <c r="AQ76" t="s">
        <v>323</v>
      </c>
      <c r="AR76">
        <v>7919774</v>
      </c>
      <c r="AS76">
        <v>3811920.75</v>
      </c>
      <c r="AT76">
        <v>11731695</v>
      </c>
      <c r="AU76" t="b">
        <f t="shared" si="21"/>
        <v>1</v>
      </c>
      <c r="AV76" s="46">
        <f t="shared" si="22"/>
        <v>0</v>
      </c>
      <c r="AW76" s="46">
        <f t="shared" si="23"/>
        <v>3.9024357683956623E-3</v>
      </c>
      <c r="AX76" s="46">
        <f t="shared" si="24"/>
        <v>0.25390243530273438</v>
      </c>
    </row>
    <row r="77" spans="1:50" x14ac:dyDescent="0.25">
      <c r="A77" s="41" t="s">
        <v>481</v>
      </c>
      <c r="B77" s="41" t="s">
        <v>95</v>
      </c>
      <c r="C77" s="84" t="s">
        <v>324</v>
      </c>
      <c r="D77" s="84"/>
      <c r="E77" s="84"/>
      <c r="F77" s="84"/>
      <c r="G77" s="42">
        <v>39003535</v>
      </c>
      <c r="H77" s="43">
        <v>8321</v>
      </c>
      <c r="I77" s="44">
        <f t="shared" si="2"/>
        <v>8321</v>
      </c>
      <c r="J77" s="45">
        <v>4.0775080697000003</v>
      </c>
      <c r="K77" s="37">
        <f t="shared" si="25"/>
        <v>3.3870450380167158E-2</v>
      </c>
      <c r="L77" s="37">
        <f t="shared" si="26"/>
        <v>8.6916400121154758E-3</v>
      </c>
      <c r="M77" s="38">
        <f t="shared" si="27"/>
        <v>1</v>
      </c>
      <c r="N77" s="37">
        <f t="shared" si="28"/>
        <v>4.608294930875576E-3</v>
      </c>
      <c r="O77" s="39">
        <f t="shared" si="29"/>
        <v>39003535</v>
      </c>
      <c r="P77" s="39">
        <f t="shared" si="30"/>
        <v>8252606.4055530569</v>
      </c>
      <c r="Q77" s="39">
        <f t="shared" si="31"/>
        <v>0</v>
      </c>
      <c r="R77" s="39">
        <f t="shared" si="32"/>
        <v>47256141.405553058</v>
      </c>
      <c r="S77" t="s">
        <v>324</v>
      </c>
      <c r="T77">
        <v>8321</v>
      </c>
      <c r="U77">
        <v>4.0775079999999999</v>
      </c>
      <c r="V77">
        <v>8.3067000000000002E-3</v>
      </c>
      <c r="W77">
        <v>3.3870499999999998E-2</v>
      </c>
      <c r="X77">
        <v>8.6916000000000007E-3</v>
      </c>
      <c r="Y77" t="b">
        <f t="shared" si="10"/>
        <v>1</v>
      </c>
      <c r="Z77" s="178">
        <f t="shared" si="11"/>
        <v>0</v>
      </c>
      <c r="AA77" s="181">
        <f t="shared" si="12"/>
        <v>-6.970000043793334E-8</v>
      </c>
      <c r="AB77" s="46">
        <f t="shared" si="13"/>
        <v>1.0000014649888702</v>
      </c>
      <c r="AC77" s="46">
        <f t="shared" si="14"/>
        <v>0.99999539648266389</v>
      </c>
      <c r="AD77" t="s">
        <v>324</v>
      </c>
      <c r="AE77">
        <v>949487829</v>
      </c>
      <c r="AF77">
        <v>8.6916000000000007E-3</v>
      </c>
      <c r="AG77">
        <v>8252606.4100000001</v>
      </c>
      <c r="AH77" t="b">
        <f t="shared" si="15"/>
        <v>1</v>
      </c>
      <c r="AI77" s="178">
        <f t="shared" si="16"/>
        <v>0</v>
      </c>
      <c r="AJ77" s="46">
        <f t="shared" si="17"/>
        <v>0.99999539648266389</v>
      </c>
      <c r="AK77" s="46">
        <f t="shared" si="18"/>
        <v>4.4469432905316353E-3</v>
      </c>
      <c r="AL77" t="s">
        <v>324</v>
      </c>
      <c r="AM77">
        <v>39003535</v>
      </c>
      <c r="AN77" t="b">
        <f t="shared" si="19"/>
        <v>1</v>
      </c>
      <c r="AO77" s="178">
        <f t="shared" si="20"/>
        <v>0</v>
      </c>
      <c r="AP77">
        <v>61</v>
      </c>
      <c r="AQ77" t="s">
        <v>324</v>
      </c>
      <c r="AR77">
        <v>39003535</v>
      </c>
      <c r="AS77">
        <v>8252606.4100000001</v>
      </c>
      <c r="AT77">
        <v>47256141</v>
      </c>
      <c r="AU77" t="b">
        <f t="shared" si="21"/>
        <v>1</v>
      </c>
      <c r="AV77" s="46">
        <f t="shared" si="22"/>
        <v>0</v>
      </c>
      <c r="AW77" s="46">
        <f t="shared" si="23"/>
        <v>4.4469432905316353E-3</v>
      </c>
      <c r="AX77" s="46">
        <f t="shared" si="24"/>
        <v>-0.40555305778980255</v>
      </c>
    </row>
    <row r="78" spans="1:50" x14ac:dyDescent="0.25">
      <c r="A78" s="41" t="s">
        <v>481</v>
      </c>
      <c r="B78" s="41" t="s">
        <v>96</v>
      </c>
      <c r="C78" s="84" t="s">
        <v>325</v>
      </c>
      <c r="D78" s="84"/>
      <c r="E78" s="84"/>
      <c r="F78" s="84"/>
      <c r="G78" s="42">
        <v>3280125</v>
      </c>
      <c r="H78" s="43">
        <v>727</v>
      </c>
      <c r="I78" s="44">
        <f t="shared" si="2"/>
        <v>727</v>
      </c>
      <c r="J78" s="45">
        <v>3.7339079394999999</v>
      </c>
      <c r="K78" s="37">
        <f t="shared" si="25"/>
        <v>2.7098711245843428E-3</v>
      </c>
      <c r="L78" s="37">
        <f t="shared" si="26"/>
        <v>6.9539152948214786E-4</v>
      </c>
      <c r="M78" s="38">
        <f t="shared" si="27"/>
        <v>1</v>
      </c>
      <c r="N78" s="37">
        <f t="shared" si="28"/>
        <v>4.608294930875576E-3</v>
      </c>
      <c r="O78" s="39">
        <f t="shared" si="29"/>
        <v>3280125</v>
      </c>
      <c r="P78" s="39">
        <f t="shared" si="30"/>
        <v>660265.79363299406</v>
      </c>
      <c r="Q78" s="39">
        <f t="shared" si="31"/>
        <v>0</v>
      </c>
      <c r="R78" s="39">
        <f t="shared" si="32"/>
        <v>3940390.7936329939</v>
      </c>
      <c r="S78" t="s">
        <v>325</v>
      </c>
      <c r="T78">
        <v>727</v>
      </c>
      <c r="U78">
        <v>3.733908</v>
      </c>
      <c r="V78">
        <v>7.2570000000000002E-4</v>
      </c>
      <c r="W78">
        <v>2.7098999999999999E-3</v>
      </c>
      <c r="X78">
        <v>6.9539999999999999E-4</v>
      </c>
      <c r="Y78" t="b">
        <f t="shared" si="10"/>
        <v>1</v>
      </c>
      <c r="Z78" s="178">
        <f t="shared" si="11"/>
        <v>0</v>
      </c>
      <c r="AA78" s="181">
        <f t="shared" si="12"/>
        <v>6.0500000120811137E-8</v>
      </c>
      <c r="AB78" s="46">
        <f t="shared" si="13"/>
        <v>1.0000106556416632</v>
      </c>
      <c r="AC78" s="46">
        <f t="shared" si="14"/>
        <v>1.0000121809333202</v>
      </c>
      <c r="AD78" t="s">
        <v>325</v>
      </c>
      <c r="AE78">
        <v>949487829</v>
      </c>
      <c r="AF78">
        <v>6.9539999999999999E-4</v>
      </c>
      <c r="AG78">
        <v>660265.79</v>
      </c>
      <c r="AH78" t="b">
        <f t="shared" si="15"/>
        <v>1</v>
      </c>
      <c r="AI78" s="178">
        <f t="shared" si="16"/>
        <v>0</v>
      </c>
      <c r="AJ78" s="46">
        <f t="shared" si="17"/>
        <v>1.0000121809333202</v>
      </c>
      <c r="AK78" s="46">
        <f t="shared" si="18"/>
        <v>-3.6329940194264054E-3</v>
      </c>
      <c r="AL78" t="s">
        <v>325</v>
      </c>
      <c r="AM78">
        <v>3280125</v>
      </c>
      <c r="AN78" t="b">
        <f t="shared" si="19"/>
        <v>1</v>
      </c>
      <c r="AO78" s="178">
        <f t="shared" si="20"/>
        <v>0</v>
      </c>
      <c r="AP78">
        <v>62</v>
      </c>
      <c r="AQ78" t="s">
        <v>325</v>
      </c>
      <c r="AR78">
        <v>3280125</v>
      </c>
      <c r="AS78">
        <v>660265.79</v>
      </c>
      <c r="AT78">
        <v>3940391</v>
      </c>
      <c r="AU78" t="b">
        <f t="shared" si="21"/>
        <v>1</v>
      </c>
      <c r="AV78" s="46">
        <f t="shared" si="22"/>
        <v>0</v>
      </c>
      <c r="AW78" s="46">
        <f t="shared" si="23"/>
        <v>-3.6329940194264054E-3</v>
      </c>
      <c r="AX78" s="46">
        <f t="shared" si="24"/>
        <v>0.20636700605973601</v>
      </c>
    </row>
    <row r="79" spans="1:50" x14ac:dyDescent="0.25">
      <c r="A79" s="41" t="s">
        <v>481</v>
      </c>
      <c r="B79" s="41" t="s">
        <v>97</v>
      </c>
      <c r="C79" s="84" t="s">
        <v>326</v>
      </c>
      <c r="D79" s="84"/>
      <c r="E79" s="84"/>
      <c r="F79" s="84"/>
      <c r="G79" s="42">
        <v>10228428</v>
      </c>
      <c r="H79" s="43">
        <v>2317</v>
      </c>
      <c r="I79" s="44">
        <f t="shared" si="2"/>
        <v>2317</v>
      </c>
      <c r="J79" s="45">
        <v>3.6458176897999999</v>
      </c>
      <c r="K79" s="37">
        <f t="shared" si="25"/>
        <v>8.4327961483184541E-3</v>
      </c>
      <c r="L79" s="37">
        <f t="shared" si="26"/>
        <v>2.1639756068804958E-3</v>
      </c>
      <c r="M79" s="38">
        <f t="shared" si="27"/>
        <v>1</v>
      </c>
      <c r="N79" s="37">
        <f t="shared" si="28"/>
        <v>4.608294930875576E-3</v>
      </c>
      <c r="O79" s="39">
        <f t="shared" si="29"/>
        <v>10228428</v>
      </c>
      <c r="P79" s="39">
        <f t="shared" si="30"/>
        <v>2054668.5009859195</v>
      </c>
      <c r="Q79" s="39">
        <f t="shared" si="31"/>
        <v>0</v>
      </c>
      <c r="R79" s="39">
        <f t="shared" si="32"/>
        <v>12283096.50098592</v>
      </c>
      <c r="S79" t="s">
        <v>326</v>
      </c>
      <c r="T79">
        <v>2317</v>
      </c>
      <c r="U79">
        <v>3.6458179999999998</v>
      </c>
      <c r="V79">
        <v>2.313E-3</v>
      </c>
      <c r="W79">
        <v>8.4328000000000007E-3</v>
      </c>
      <c r="X79">
        <v>2.1640000000000001E-3</v>
      </c>
      <c r="Y79" t="b">
        <f t="shared" si="10"/>
        <v>1</v>
      </c>
      <c r="Z79" s="178">
        <f t="shared" si="11"/>
        <v>0</v>
      </c>
      <c r="AA79" s="181">
        <f t="shared" si="12"/>
        <v>3.1019999990888891E-7</v>
      </c>
      <c r="AB79" s="46">
        <f t="shared" si="13"/>
        <v>1.0000004567502261</v>
      </c>
      <c r="AC79" s="46">
        <f t="shared" si="14"/>
        <v>1.0000112723634347</v>
      </c>
      <c r="AD79" t="s">
        <v>326</v>
      </c>
      <c r="AE79">
        <v>949487829</v>
      </c>
      <c r="AF79">
        <v>2.1640000000000001E-3</v>
      </c>
      <c r="AG79">
        <v>2054668.5</v>
      </c>
      <c r="AH79" t="b">
        <f t="shared" si="15"/>
        <v>1</v>
      </c>
      <c r="AI79" s="178">
        <f t="shared" si="16"/>
        <v>0</v>
      </c>
      <c r="AJ79" s="46">
        <f t="shared" si="17"/>
        <v>1.0000112723634347</v>
      </c>
      <c r="AK79" s="46">
        <f t="shared" si="18"/>
        <v>-9.8591949790716171E-4</v>
      </c>
      <c r="AL79" t="s">
        <v>326</v>
      </c>
      <c r="AM79">
        <v>10228428</v>
      </c>
      <c r="AN79" t="b">
        <f t="shared" si="19"/>
        <v>1</v>
      </c>
      <c r="AO79" s="178">
        <f t="shared" si="20"/>
        <v>0</v>
      </c>
      <c r="AP79">
        <v>63</v>
      </c>
      <c r="AQ79" t="s">
        <v>326</v>
      </c>
      <c r="AR79">
        <v>10228428</v>
      </c>
      <c r="AS79">
        <v>2054668.5</v>
      </c>
      <c r="AT79">
        <v>12283097</v>
      </c>
      <c r="AU79" t="b">
        <f t="shared" si="21"/>
        <v>1</v>
      </c>
      <c r="AV79" s="46">
        <f t="shared" si="22"/>
        <v>0</v>
      </c>
      <c r="AW79" s="46">
        <f t="shared" si="23"/>
        <v>-9.8591949790716171E-4</v>
      </c>
      <c r="AX79" s="46">
        <f t="shared" si="24"/>
        <v>0.49901407957077026</v>
      </c>
    </row>
    <row r="80" spans="1:50" x14ac:dyDescent="0.25">
      <c r="A80" s="41" t="s">
        <v>481</v>
      </c>
      <c r="B80" s="41" t="s">
        <v>98</v>
      </c>
      <c r="C80" s="84" t="s">
        <v>327</v>
      </c>
      <c r="D80" s="84"/>
      <c r="E80" s="84"/>
      <c r="F80" s="84"/>
      <c r="G80" s="42">
        <v>17013999</v>
      </c>
      <c r="H80" s="43">
        <v>4029</v>
      </c>
      <c r="I80" s="44">
        <f t="shared" si="2"/>
        <v>4029</v>
      </c>
      <c r="J80" s="45">
        <v>3.6553490016999999</v>
      </c>
      <c r="K80" s="37">
        <f t="shared" si="25"/>
        <v>1.470201075527494E-2</v>
      </c>
      <c r="L80" s="37">
        <f t="shared" si="26"/>
        <v>3.7727453725836485E-3</v>
      </c>
      <c r="M80" s="38">
        <f t="shared" si="27"/>
        <v>1</v>
      </c>
      <c r="N80" s="37">
        <f t="shared" si="28"/>
        <v>4.608294930875576E-3</v>
      </c>
      <c r="O80" s="39">
        <f t="shared" si="29"/>
        <v>17013999</v>
      </c>
      <c r="P80" s="39">
        <f t="shared" si="30"/>
        <v>3582175.8131842446</v>
      </c>
      <c r="Q80" s="39">
        <f t="shared" si="31"/>
        <v>0</v>
      </c>
      <c r="R80" s="39">
        <f t="shared" si="32"/>
        <v>20596174.813184246</v>
      </c>
      <c r="S80" t="s">
        <v>327</v>
      </c>
      <c r="T80">
        <v>4029</v>
      </c>
      <c r="U80">
        <v>3.6553490000000002</v>
      </c>
      <c r="V80">
        <v>4.0220999999999998E-3</v>
      </c>
      <c r="W80">
        <v>1.4702E-2</v>
      </c>
      <c r="X80">
        <v>3.7726999999999999E-3</v>
      </c>
      <c r="Y80" t="b">
        <f t="shared" si="10"/>
        <v>1</v>
      </c>
      <c r="Z80" s="178">
        <f t="shared" si="11"/>
        <v>0</v>
      </c>
      <c r="AA80" s="181">
        <f t="shared" si="12"/>
        <v>-1.6999996965694208E-9</v>
      </c>
      <c r="AB80" s="46">
        <f t="shared" si="13"/>
        <v>0.99999926844870957</v>
      </c>
      <c r="AC80" s="46">
        <f t="shared" si="14"/>
        <v>0.99998797358974234</v>
      </c>
      <c r="AD80" t="s">
        <v>327</v>
      </c>
      <c r="AE80">
        <v>949487829</v>
      </c>
      <c r="AF80">
        <v>3.7726999999999999E-3</v>
      </c>
      <c r="AG80">
        <v>3582175.81</v>
      </c>
      <c r="AH80" t="b">
        <f t="shared" si="15"/>
        <v>1</v>
      </c>
      <c r="AI80" s="178">
        <f t="shared" si="16"/>
        <v>0</v>
      </c>
      <c r="AJ80" s="46">
        <f t="shared" si="17"/>
        <v>0.99998797358974234</v>
      </c>
      <c r="AK80" s="46">
        <f t="shared" si="18"/>
        <v>-3.1842445023357868E-3</v>
      </c>
      <c r="AL80" t="s">
        <v>327</v>
      </c>
      <c r="AM80">
        <v>17013999</v>
      </c>
      <c r="AN80" t="b">
        <f t="shared" si="19"/>
        <v>1</v>
      </c>
      <c r="AO80" s="178">
        <f t="shared" si="20"/>
        <v>0</v>
      </c>
      <c r="AP80">
        <v>64</v>
      </c>
      <c r="AQ80" t="s">
        <v>327</v>
      </c>
      <c r="AR80">
        <v>17013999</v>
      </c>
      <c r="AS80">
        <v>3582175.81</v>
      </c>
      <c r="AT80">
        <v>20596175</v>
      </c>
      <c r="AU80" t="b">
        <f t="shared" si="21"/>
        <v>1</v>
      </c>
      <c r="AV80" s="46">
        <f t="shared" si="22"/>
        <v>0</v>
      </c>
      <c r="AW80" s="46">
        <f t="shared" si="23"/>
        <v>-3.1842445023357868E-3</v>
      </c>
      <c r="AX80" s="46">
        <f t="shared" si="24"/>
        <v>0.18681575357913971</v>
      </c>
    </row>
    <row r="81" spans="1:50" x14ac:dyDescent="0.25">
      <c r="A81" s="41" t="s">
        <v>481</v>
      </c>
      <c r="B81" s="41" t="s">
        <v>99</v>
      </c>
      <c r="C81" s="84" t="s">
        <v>328</v>
      </c>
      <c r="D81" s="84"/>
      <c r="E81" s="84"/>
      <c r="F81" s="84"/>
      <c r="G81" s="42">
        <v>14649336</v>
      </c>
      <c r="H81" s="43">
        <v>4183</v>
      </c>
      <c r="I81" s="44">
        <f t="shared" si="2"/>
        <v>4183</v>
      </c>
      <c r="J81" s="45">
        <v>3.8859167939999999</v>
      </c>
      <c r="K81" s="37">
        <f t="shared" si="25"/>
        <v>1.6226766323860692E-2</v>
      </c>
      <c r="L81" s="37">
        <f t="shared" si="26"/>
        <v>4.1640193698250869E-3</v>
      </c>
      <c r="M81" s="38">
        <f t="shared" si="27"/>
        <v>1</v>
      </c>
      <c r="N81" s="37">
        <f t="shared" si="28"/>
        <v>4.608294930875576E-3</v>
      </c>
      <c r="O81" s="39">
        <f t="shared" si="29"/>
        <v>14649336</v>
      </c>
      <c r="P81" s="39">
        <f t="shared" si="30"/>
        <v>3953685.7113691699</v>
      </c>
      <c r="Q81" s="39">
        <f t="shared" si="31"/>
        <v>0</v>
      </c>
      <c r="R81" s="39">
        <f t="shared" si="32"/>
        <v>18603021.711369172</v>
      </c>
      <c r="S81" t="s">
        <v>328</v>
      </c>
      <c r="T81">
        <v>4183</v>
      </c>
      <c r="U81">
        <v>3.8859170000000001</v>
      </c>
      <c r="V81">
        <v>4.1758000000000003E-3</v>
      </c>
      <c r="W81">
        <v>1.62268E-2</v>
      </c>
      <c r="X81">
        <v>4.1640000000000002E-3</v>
      </c>
      <c r="Y81" t="b">
        <f t="shared" si="10"/>
        <v>1</v>
      </c>
      <c r="Z81" s="178">
        <f t="shared" si="11"/>
        <v>0</v>
      </c>
      <c r="AA81" s="181">
        <f t="shared" si="12"/>
        <v>2.0600000016912645E-7</v>
      </c>
      <c r="AB81" s="46">
        <f t="shared" si="13"/>
        <v>1.0000020753450587</v>
      </c>
      <c r="AC81" s="46">
        <f t="shared" si="14"/>
        <v>0.99999534828650727</v>
      </c>
      <c r="AD81" t="s">
        <v>328</v>
      </c>
      <c r="AE81">
        <v>949487829</v>
      </c>
      <c r="AF81">
        <v>4.1640000000000002E-3</v>
      </c>
      <c r="AG81">
        <v>3953685.71</v>
      </c>
      <c r="AH81" t="b">
        <f t="shared" si="15"/>
        <v>1</v>
      </c>
      <c r="AI81" s="178">
        <f t="shared" si="16"/>
        <v>0</v>
      </c>
      <c r="AJ81" s="46">
        <f t="shared" si="17"/>
        <v>0.99999534828650727</v>
      </c>
      <c r="AK81" s="46">
        <f t="shared" si="18"/>
        <v>-1.3691699132323265E-3</v>
      </c>
      <c r="AL81" t="s">
        <v>328</v>
      </c>
      <c r="AM81">
        <v>14649336</v>
      </c>
      <c r="AN81" t="b">
        <f t="shared" si="19"/>
        <v>1</v>
      </c>
      <c r="AO81" s="178">
        <f t="shared" si="20"/>
        <v>0</v>
      </c>
      <c r="AP81">
        <v>65</v>
      </c>
      <c r="AQ81" t="s">
        <v>328</v>
      </c>
      <c r="AR81">
        <v>14649336</v>
      </c>
      <c r="AS81">
        <v>3953685.71</v>
      </c>
      <c r="AT81">
        <v>18603022</v>
      </c>
      <c r="AU81" t="b">
        <f t="shared" si="21"/>
        <v>1</v>
      </c>
      <c r="AV81" s="46">
        <f t="shared" si="22"/>
        <v>0</v>
      </c>
      <c r="AW81" s="46">
        <f t="shared" si="23"/>
        <v>-1.3691699132323265E-3</v>
      </c>
      <c r="AX81" s="46">
        <f t="shared" si="24"/>
        <v>0.28863082826137543</v>
      </c>
    </row>
    <row r="82" spans="1:50" x14ac:dyDescent="0.25">
      <c r="A82" s="41" t="s">
        <v>481</v>
      </c>
      <c r="B82" s="41" t="s">
        <v>100</v>
      </c>
      <c r="C82" s="84" t="s">
        <v>329</v>
      </c>
      <c r="D82" s="84"/>
      <c r="E82" s="84"/>
      <c r="F82" s="84"/>
      <c r="G82" s="42">
        <v>8425572</v>
      </c>
      <c r="H82" s="43">
        <v>1482</v>
      </c>
      <c r="I82" s="44">
        <f t="shared" ref="I82:I145" si="33">H82</f>
        <v>1482</v>
      </c>
      <c r="J82" s="45">
        <v>3.7518509486</v>
      </c>
      <c r="K82" s="37">
        <f t="shared" si="25"/>
        <v>5.5506571209772721E-3</v>
      </c>
      <c r="L82" s="37">
        <f t="shared" si="26"/>
        <v>1.424377679798117E-3</v>
      </c>
      <c r="M82" s="38">
        <f t="shared" si="27"/>
        <v>1</v>
      </c>
      <c r="N82" s="37">
        <f t="shared" si="28"/>
        <v>4.608294930875576E-3</v>
      </c>
      <c r="O82" s="39">
        <f t="shared" si="29"/>
        <v>8425572</v>
      </c>
      <c r="P82" s="39">
        <f t="shared" si="30"/>
        <v>1352429.2708675712</v>
      </c>
      <c r="Q82" s="39">
        <f t="shared" si="31"/>
        <v>0</v>
      </c>
      <c r="R82" s="39">
        <f t="shared" si="32"/>
        <v>9778001.2708675712</v>
      </c>
      <c r="S82" t="s">
        <v>329</v>
      </c>
      <c r="T82">
        <v>1482</v>
      </c>
      <c r="U82">
        <v>3.7518509999999998</v>
      </c>
      <c r="V82">
        <v>1.4794000000000001E-3</v>
      </c>
      <c r="W82">
        <v>5.5507000000000004E-3</v>
      </c>
      <c r="X82">
        <v>1.4243999999999999E-3</v>
      </c>
      <c r="Y82" t="b">
        <f t="shared" ref="Y82:Y145" si="34">EXACT(S82,C82)</f>
        <v>1</v>
      </c>
      <c r="Z82" s="178">
        <f t="shared" ref="Z82:Z145" si="35">T82-H82</f>
        <v>0</v>
      </c>
      <c r="AA82" s="181">
        <f t="shared" ref="AA82:AA145" si="36">U82-J82</f>
        <v>5.1399999811962971E-8</v>
      </c>
      <c r="AB82" s="46">
        <f t="shared" ref="AB82:AB145" si="37">W82/K82</f>
        <v>1.0000077250353956</v>
      </c>
      <c r="AC82" s="46">
        <f t="shared" ref="AC82:AC145" si="38">X82/L82</f>
        <v>1.0000156701429681</v>
      </c>
      <c r="AD82" t="s">
        <v>329</v>
      </c>
      <c r="AE82">
        <v>949487829</v>
      </c>
      <c r="AF82">
        <v>1.4243999999999999E-3</v>
      </c>
      <c r="AG82">
        <v>1352429.27</v>
      </c>
      <c r="AH82" t="b">
        <f t="shared" ref="AH82:AH145" si="39">EXACT(AD82,C82)</f>
        <v>1</v>
      </c>
      <c r="AI82" s="178">
        <f t="shared" ref="AI82:AI145" si="40">AE82-$E$7</f>
        <v>0</v>
      </c>
      <c r="AJ82" s="46">
        <f t="shared" ref="AJ82:AJ145" si="41">AF82/L82</f>
        <v>1.0000156701429681</v>
      </c>
      <c r="AK82" s="46">
        <f t="shared" ref="AK82:AK145" si="42">AG82-P82</f>
        <v>-8.6757121607661247E-4</v>
      </c>
      <c r="AL82" t="s">
        <v>329</v>
      </c>
      <c r="AM82">
        <v>8425572</v>
      </c>
      <c r="AN82" t="b">
        <f t="shared" ref="AN82:AN145" si="43">EXACT(AL82,C82)</f>
        <v>1</v>
      </c>
      <c r="AO82" s="178">
        <f t="shared" ref="AO82:AO145" si="44">AM82-G82</f>
        <v>0</v>
      </c>
      <c r="AP82">
        <v>66</v>
      </c>
      <c r="AQ82" t="s">
        <v>329</v>
      </c>
      <c r="AR82">
        <v>8425572</v>
      </c>
      <c r="AS82">
        <v>1352429.27</v>
      </c>
      <c r="AT82">
        <v>9778001</v>
      </c>
      <c r="AU82" t="b">
        <f t="shared" ref="AU82:AU145" si="45">EXACT(AQ82,C82)</f>
        <v>1</v>
      </c>
      <c r="AV82" s="46">
        <f t="shared" ref="AV82:AV145" si="46">AR82-O82</f>
        <v>0</v>
      </c>
      <c r="AW82" s="46">
        <f t="shared" ref="AW82:AW145" si="47">AS82-P82</f>
        <v>-8.6757121607661247E-4</v>
      </c>
      <c r="AX82" s="46">
        <f t="shared" ref="AX82:AX145" si="48">AT82-R82</f>
        <v>-0.27086757123470306</v>
      </c>
    </row>
    <row r="83" spans="1:50" x14ac:dyDescent="0.25">
      <c r="A83" s="41" t="s">
        <v>481</v>
      </c>
      <c r="B83" s="41" t="s">
        <v>101</v>
      </c>
      <c r="C83" s="84" t="s">
        <v>330</v>
      </c>
      <c r="D83" s="84"/>
      <c r="E83" s="84"/>
      <c r="F83" s="84"/>
      <c r="G83" s="42">
        <v>18638631</v>
      </c>
      <c r="H83" s="43">
        <v>3055</v>
      </c>
      <c r="I83" s="44">
        <f t="shared" si="33"/>
        <v>3055</v>
      </c>
      <c r="J83" s="45">
        <v>3.6819620449000001</v>
      </c>
      <c r="K83" s="37">
        <f t="shared" si="25"/>
        <v>1.1229001561472838E-2</v>
      </c>
      <c r="L83" s="37">
        <f t="shared" si="26"/>
        <v>2.8815217445396957E-3</v>
      </c>
      <c r="M83" s="38">
        <f t="shared" si="27"/>
        <v>1</v>
      </c>
      <c r="N83" s="37">
        <f t="shared" si="28"/>
        <v>4.608294930875576E-3</v>
      </c>
      <c r="O83" s="39">
        <f t="shared" si="29"/>
        <v>18638631</v>
      </c>
      <c r="P83" s="39">
        <f t="shared" si="30"/>
        <v>2735969.8254392883</v>
      </c>
      <c r="Q83" s="39">
        <f t="shared" si="31"/>
        <v>0</v>
      </c>
      <c r="R83" s="39">
        <f t="shared" si="32"/>
        <v>21374600.825439289</v>
      </c>
      <c r="S83" t="s">
        <v>330</v>
      </c>
      <c r="T83">
        <v>3055</v>
      </c>
      <c r="U83">
        <v>3.681962</v>
      </c>
      <c r="V83">
        <v>3.0496999999999998E-3</v>
      </c>
      <c r="W83">
        <v>1.1228999999999999E-2</v>
      </c>
      <c r="X83">
        <v>2.8814999999999999E-3</v>
      </c>
      <c r="Y83" t="b">
        <f t="shared" si="34"/>
        <v>1</v>
      </c>
      <c r="Z83" s="178">
        <f t="shared" si="35"/>
        <v>0</v>
      </c>
      <c r="AA83" s="181">
        <f t="shared" si="36"/>
        <v>-4.4900000162328979E-8</v>
      </c>
      <c r="AB83" s="46">
        <f t="shared" si="37"/>
        <v>0.99999986094286031</v>
      </c>
      <c r="AC83" s="46">
        <f t="shared" si="38"/>
        <v>0.99999245379989343</v>
      </c>
      <c r="AD83" t="s">
        <v>330</v>
      </c>
      <c r="AE83">
        <v>949487829</v>
      </c>
      <c r="AF83">
        <v>2.8814999999999999E-3</v>
      </c>
      <c r="AG83">
        <v>2735969.83</v>
      </c>
      <c r="AH83" t="b">
        <f t="shared" si="39"/>
        <v>1</v>
      </c>
      <c r="AI83" s="178">
        <f t="shared" si="40"/>
        <v>0</v>
      </c>
      <c r="AJ83" s="46">
        <f t="shared" si="41"/>
        <v>0.99999245379989343</v>
      </c>
      <c r="AK83" s="46">
        <f t="shared" si="42"/>
        <v>4.5607117936015129E-3</v>
      </c>
      <c r="AL83" t="s">
        <v>330</v>
      </c>
      <c r="AM83">
        <v>18638631</v>
      </c>
      <c r="AN83" t="b">
        <f t="shared" si="43"/>
        <v>1</v>
      </c>
      <c r="AO83" s="178">
        <f t="shared" si="44"/>
        <v>0</v>
      </c>
      <c r="AP83">
        <v>67</v>
      </c>
      <c r="AQ83" t="s">
        <v>330</v>
      </c>
      <c r="AR83">
        <v>18638631</v>
      </c>
      <c r="AS83">
        <v>2735969.83</v>
      </c>
      <c r="AT83">
        <v>21374601</v>
      </c>
      <c r="AU83" t="b">
        <f t="shared" si="45"/>
        <v>1</v>
      </c>
      <c r="AV83" s="46">
        <f t="shared" si="46"/>
        <v>0</v>
      </c>
      <c r="AW83" s="46">
        <f t="shared" si="47"/>
        <v>4.5607117936015129E-3</v>
      </c>
      <c r="AX83" s="46">
        <f t="shared" si="48"/>
        <v>0.17456071078777313</v>
      </c>
    </row>
    <row r="84" spans="1:50" x14ac:dyDescent="0.25">
      <c r="A84" s="41" t="s">
        <v>481</v>
      </c>
      <c r="B84" s="41" t="s">
        <v>102</v>
      </c>
      <c r="C84" s="84" t="s">
        <v>331</v>
      </c>
      <c r="D84" s="84"/>
      <c r="E84" s="84"/>
      <c r="F84" s="84"/>
      <c r="G84" s="42">
        <v>14700287</v>
      </c>
      <c r="H84" s="43">
        <v>4572</v>
      </c>
      <c r="I84" s="44">
        <f t="shared" si="33"/>
        <v>4572</v>
      </c>
      <c r="J84" s="45">
        <v>4.2971568592000002</v>
      </c>
      <c r="K84" s="37">
        <f t="shared" si="25"/>
        <v>1.9612729975594552E-2</v>
      </c>
      <c r="L84" s="37">
        <f t="shared" si="26"/>
        <v>5.0329058719133834E-3</v>
      </c>
      <c r="M84" s="38">
        <f t="shared" si="27"/>
        <v>1</v>
      </c>
      <c r="N84" s="37">
        <f t="shared" si="28"/>
        <v>4.608294930875576E-3</v>
      </c>
      <c r="O84" s="39">
        <f t="shared" si="29"/>
        <v>14700287</v>
      </c>
      <c r="P84" s="39">
        <f t="shared" si="30"/>
        <v>4778682.8698843904</v>
      </c>
      <c r="Q84" s="39">
        <f t="shared" si="31"/>
        <v>0</v>
      </c>
      <c r="R84" s="39">
        <f t="shared" si="32"/>
        <v>19478969.86988439</v>
      </c>
      <c r="S84" t="s">
        <v>331</v>
      </c>
      <c r="T84">
        <v>4572</v>
      </c>
      <c r="U84">
        <v>4.2971570000000003</v>
      </c>
      <c r="V84">
        <v>4.5640999999999998E-3</v>
      </c>
      <c r="W84">
        <v>1.96127E-2</v>
      </c>
      <c r="X84">
        <v>5.0328999999999999E-3</v>
      </c>
      <c r="Y84" t="b">
        <f t="shared" si="34"/>
        <v>1</v>
      </c>
      <c r="Z84" s="178">
        <f t="shared" si="35"/>
        <v>0</v>
      </c>
      <c r="AA84" s="181">
        <f t="shared" si="36"/>
        <v>1.4080000010352478E-7</v>
      </c>
      <c r="AB84" s="46">
        <f t="shared" si="37"/>
        <v>0.99999847162559274</v>
      </c>
      <c r="AC84" s="46">
        <f t="shared" si="38"/>
        <v>0.99999883329560835</v>
      </c>
      <c r="AD84" t="s">
        <v>331</v>
      </c>
      <c r="AE84">
        <v>949487829</v>
      </c>
      <c r="AF84">
        <v>5.0328999999999999E-3</v>
      </c>
      <c r="AG84">
        <v>4778682.87</v>
      </c>
      <c r="AH84" t="b">
        <f t="shared" si="39"/>
        <v>1</v>
      </c>
      <c r="AI84" s="178">
        <f t="shared" si="40"/>
        <v>0</v>
      </c>
      <c r="AJ84" s="46">
        <f t="shared" si="41"/>
        <v>0.99999883329560835</v>
      </c>
      <c r="AK84" s="46">
        <f t="shared" si="42"/>
        <v>1.1560972779989243E-4</v>
      </c>
      <c r="AL84" t="s">
        <v>331</v>
      </c>
      <c r="AM84">
        <v>14700287</v>
      </c>
      <c r="AN84" t="b">
        <f t="shared" si="43"/>
        <v>1</v>
      </c>
      <c r="AO84" s="178">
        <f t="shared" si="44"/>
        <v>0</v>
      </c>
      <c r="AP84">
        <v>68</v>
      </c>
      <c r="AQ84" t="s">
        <v>331</v>
      </c>
      <c r="AR84">
        <v>14700287</v>
      </c>
      <c r="AS84">
        <v>4778682.87</v>
      </c>
      <c r="AT84">
        <v>19478970</v>
      </c>
      <c r="AU84" t="b">
        <f t="shared" si="45"/>
        <v>1</v>
      </c>
      <c r="AV84" s="46">
        <f t="shared" si="46"/>
        <v>0</v>
      </c>
      <c r="AW84" s="46">
        <f t="shared" si="47"/>
        <v>1.1560972779989243E-4</v>
      </c>
      <c r="AX84" s="46">
        <f t="shared" si="48"/>
        <v>0.13011560961604118</v>
      </c>
    </row>
    <row r="85" spans="1:50" x14ac:dyDescent="0.25">
      <c r="A85" s="41" t="s">
        <v>481</v>
      </c>
      <c r="B85" s="41" t="s">
        <v>103</v>
      </c>
      <c r="C85" s="84" t="s">
        <v>332</v>
      </c>
      <c r="D85" s="84"/>
      <c r="E85" s="84"/>
      <c r="F85" s="84"/>
      <c r="G85" s="42">
        <v>34340756</v>
      </c>
      <c r="H85" s="43">
        <v>5586</v>
      </c>
      <c r="I85" s="44">
        <f t="shared" si="33"/>
        <v>5586</v>
      </c>
      <c r="J85" s="45">
        <v>3.7828005769000002</v>
      </c>
      <c r="K85" s="37">
        <f t="shared" si="25"/>
        <v>2.1094294176520548E-2</v>
      </c>
      <c r="L85" s="37">
        <f t="shared" si="26"/>
        <v>5.4130963490033055E-3</v>
      </c>
      <c r="M85" s="38">
        <f t="shared" si="27"/>
        <v>1</v>
      </c>
      <c r="N85" s="37">
        <f t="shared" si="28"/>
        <v>4.608294930875576E-3</v>
      </c>
      <c r="O85" s="39">
        <f t="shared" si="29"/>
        <v>34340756</v>
      </c>
      <c r="P85" s="39">
        <f t="shared" si="30"/>
        <v>5139669.100582975</v>
      </c>
      <c r="Q85" s="39">
        <f t="shared" si="31"/>
        <v>0</v>
      </c>
      <c r="R85" s="39">
        <f t="shared" si="32"/>
        <v>39480425.100582972</v>
      </c>
      <c r="S85" t="s">
        <v>332</v>
      </c>
      <c r="T85">
        <v>5586</v>
      </c>
      <c r="U85">
        <v>3.7828010000000001</v>
      </c>
      <c r="V85">
        <v>5.5763999999999996E-3</v>
      </c>
      <c r="W85">
        <v>2.10943E-2</v>
      </c>
      <c r="X85">
        <v>5.4130999999999997E-3</v>
      </c>
      <c r="Y85" t="b">
        <f t="shared" si="34"/>
        <v>1</v>
      </c>
      <c r="Z85" s="178">
        <f t="shared" si="35"/>
        <v>0</v>
      </c>
      <c r="AA85" s="181">
        <f t="shared" si="36"/>
        <v>4.2309999992440339E-7</v>
      </c>
      <c r="AB85" s="46">
        <f t="shared" si="37"/>
        <v>1.0000002760689408</v>
      </c>
      <c r="AC85" s="46">
        <f t="shared" si="38"/>
        <v>1.0000006744747292</v>
      </c>
      <c r="AD85" t="s">
        <v>332</v>
      </c>
      <c r="AE85">
        <v>949487829</v>
      </c>
      <c r="AF85">
        <v>5.4130999999999997E-3</v>
      </c>
      <c r="AG85">
        <v>5139669.0999999996</v>
      </c>
      <c r="AH85" t="b">
        <f t="shared" si="39"/>
        <v>1</v>
      </c>
      <c r="AI85" s="178">
        <f t="shared" si="40"/>
        <v>0</v>
      </c>
      <c r="AJ85" s="46">
        <f t="shared" si="41"/>
        <v>1.0000006744747292</v>
      </c>
      <c r="AK85" s="46">
        <f t="shared" si="42"/>
        <v>-5.8297533541917801E-4</v>
      </c>
      <c r="AL85" t="s">
        <v>332</v>
      </c>
      <c r="AM85">
        <v>34340756</v>
      </c>
      <c r="AN85" t="b">
        <f t="shared" si="43"/>
        <v>1</v>
      </c>
      <c r="AO85" s="178">
        <f t="shared" si="44"/>
        <v>0</v>
      </c>
      <c r="AP85">
        <v>69</v>
      </c>
      <c r="AQ85" t="s">
        <v>332</v>
      </c>
      <c r="AR85">
        <v>34340756</v>
      </c>
      <c r="AS85">
        <v>5139669.0999999996</v>
      </c>
      <c r="AT85">
        <v>39480425</v>
      </c>
      <c r="AU85" t="b">
        <f t="shared" si="45"/>
        <v>1</v>
      </c>
      <c r="AV85" s="46">
        <f t="shared" si="46"/>
        <v>0</v>
      </c>
      <c r="AW85" s="46">
        <f t="shared" si="47"/>
        <v>-5.8297533541917801E-4</v>
      </c>
      <c r="AX85" s="46">
        <f t="shared" si="48"/>
        <v>-0.10058297216892242</v>
      </c>
    </row>
    <row r="86" spans="1:50" x14ac:dyDescent="0.25">
      <c r="A86" s="41" t="s">
        <v>481</v>
      </c>
      <c r="B86" s="41" t="s">
        <v>104</v>
      </c>
      <c r="C86" s="84" t="s">
        <v>333</v>
      </c>
      <c r="D86" s="84"/>
      <c r="E86" s="84"/>
      <c r="F86" s="84"/>
      <c r="G86" s="42">
        <v>10061825</v>
      </c>
      <c r="H86" s="43">
        <v>2292</v>
      </c>
      <c r="I86" s="44">
        <f t="shared" si="33"/>
        <v>2292</v>
      </c>
      <c r="J86" s="45">
        <v>4.0346936522999997</v>
      </c>
      <c r="K86" s="37">
        <f t="shared" si="25"/>
        <v>9.2315749211827162E-3</v>
      </c>
      <c r="L86" s="37">
        <f t="shared" si="26"/>
        <v>2.3689536176577253E-3</v>
      </c>
      <c r="M86" s="38">
        <f t="shared" si="27"/>
        <v>1</v>
      </c>
      <c r="N86" s="37">
        <f t="shared" si="28"/>
        <v>4.608294930875576E-3</v>
      </c>
      <c r="O86" s="39">
        <f t="shared" si="29"/>
        <v>10061825</v>
      </c>
      <c r="P86" s="39">
        <f t="shared" si="30"/>
        <v>2249292.6274315296</v>
      </c>
      <c r="Q86" s="39">
        <f t="shared" si="31"/>
        <v>0</v>
      </c>
      <c r="R86" s="39">
        <f t="shared" si="32"/>
        <v>12311117.627431531</v>
      </c>
      <c r="S86" t="s">
        <v>333</v>
      </c>
      <c r="T86">
        <v>2292</v>
      </c>
      <c r="U86">
        <v>4.034694</v>
      </c>
      <c r="V86">
        <v>2.2880000000000001E-3</v>
      </c>
      <c r="W86">
        <v>9.2315999999999995E-3</v>
      </c>
      <c r="X86">
        <v>2.369E-3</v>
      </c>
      <c r="Y86" t="b">
        <f t="shared" si="34"/>
        <v>1</v>
      </c>
      <c r="Z86" s="178">
        <f t="shared" si="35"/>
        <v>0</v>
      </c>
      <c r="AA86" s="181">
        <f t="shared" si="36"/>
        <v>3.4770000034711757E-7</v>
      </c>
      <c r="AB86" s="46">
        <f t="shared" si="37"/>
        <v>1.000002716634756</v>
      </c>
      <c r="AC86" s="46">
        <f t="shared" si="38"/>
        <v>1.0000195792530209</v>
      </c>
      <c r="AD86" t="s">
        <v>333</v>
      </c>
      <c r="AE86">
        <v>949487829</v>
      </c>
      <c r="AF86">
        <v>2.369E-3</v>
      </c>
      <c r="AG86">
        <v>2249292.63</v>
      </c>
      <c r="AH86" t="b">
        <f t="shared" si="39"/>
        <v>1</v>
      </c>
      <c r="AI86" s="178">
        <f t="shared" si="40"/>
        <v>0</v>
      </c>
      <c r="AJ86" s="46">
        <f t="shared" si="41"/>
        <v>1.0000195792530209</v>
      </c>
      <c r="AK86" s="46">
        <f t="shared" si="42"/>
        <v>2.5684703141450882E-3</v>
      </c>
      <c r="AL86" t="s">
        <v>333</v>
      </c>
      <c r="AM86">
        <v>10061825</v>
      </c>
      <c r="AN86" t="b">
        <f t="shared" si="43"/>
        <v>1</v>
      </c>
      <c r="AO86" s="178">
        <f t="shared" si="44"/>
        <v>0</v>
      </c>
      <c r="AP86">
        <v>70</v>
      </c>
      <c r="AQ86" t="s">
        <v>333</v>
      </c>
      <c r="AR86">
        <v>10061825</v>
      </c>
      <c r="AS86">
        <v>2249292.63</v>
      </c>
      <c r="AT86">
        <v>12311118</v>
      </c>
      <c r="AU86" t="b">
        <f t="shared" si="45"/>
        <v>1</v>
      </c>
      <c r="AV86" s="46">
        <f t="shared" si="46"/>
        <v>0</v>
      </c>
      <c r="AW86" s="46">
        <f t="shared" si="47"/>
        <v>2.5684703141450882E-3</v>
      </c>
      <c r="AX86" s="46">
        <f t="shared" si="48"/>
        <v>0.37256846949458122</v>
      </c>
    </row>
    <row r="87" spans="1:50" x14ac:dyDescent="0.25">
      <c r="A87" s="41" t="s">
        <v>481</v>
      </c>
      <c r="B87" s="41" t="s">
        <v>105</v>
      </c>
      <c r="C87" s="84" t="s">
        <v>334</v>
      </c>
      <c r="D87" s="84"/>
      <c r="E87" s="84"/>
      <c r="F87" s="84"/>
      <c r="G87" s="42">
        <v>59088186</v>
      </c>
      <c r="H87" s="43">
        <v>20660</v>
      </c>
      <c r="I87" s="44">
        <f t="shared" si="33"/>
        <v>20660</v>
      </c>
      <c r="J87" s="45">
        <v>4.1904178106999996</v>
      </c>
      <c r="K87" s="37">
        <f t="shared" si="25"/>
        <v>8.6424776380253296E-2</v>
      </c>
      <c r="L87" s="37">
        <f t="shared" si="26"/>
        <v>2.2177828638044666E-2</v>
      </c>
      <c r="M87" s="38">
        <f t="shared" si="27"/>
        <v>1</v>
      </c>
      <c r="N87" s="37">
        <f t="shared" si="28"/>
        <v>4.608294930875576E-3</v>
      </c>
      <c r="O87" s="39">
        <f t="shared" si="29"/>
        <v>59088186</v>
      </c>
      <c r="P87" s="39">
        <f t="shared" si="30"/>
        <v>21057578.365471058</v>
      </c>
      <c r="Q87" s="39">
        <f t="shared" si="31"/>
        <v>0</v>
      </c>
      <c r="R87" s="39">
        <f t="shared" si="32"/>
        <v>80145764.365471065</v>
      </c>
      <c r="S87" t="s">
        <v>334</v>
      </c>
      <c r="T87">
        <v>20660</v>
      </c>
      <c r="U87">
        <v>4.1904180000000002</v>
      </c>
      <c r="V87">
        <v>2.0624400000000001E-2</v>
      </c>
      <c r="W87">
        <v>8.6424799999999996E-2</v>
      </c>
      <c r="X87">
        <v>2.2177800000000001E-2</v>
      </c>
      <c r="Y87" t="b">
        <f t="shared" si="34"/>
        <v>1</v>
      </c>
      <c r="Z87" s="178">
        <f t="shared" si="35"/>
        <v>0</v>
      </c>
      <c r="AA87" s="181">
        <f t="shared" si="36"/>
        <v>1.893000005637191E-7</v>
      </c>
      <c r="AB87" s="46">
        <f t="shared" si="37"/>
        <v>1.000000273298326</v>
      </c>
      <c r="AC87" s="46">
        <f t="shared" si="38"/>
        <v>0.99999870870836216</v>
      </c>
      <c r="AD87" t="s">
        <v>334</v>
      </c>
      <c r="AE87">
        <v>949487829</v>
      </c>
      <c r="AF87">
        <v>2.2177800000000001E-2</v>
      </c>
      <c r="AG87">
        <v>21057578.370000001</v>
      </c>
      <c r="AH87" t="b">
        <f t="shared" si="39"/>
        <v>1</v>
      </c>
      <c r="AI87" s="178">
        <f t="shared" si="40"/>
        <v>0</v>
      </c>
      <c r="AJ87" s="46">
        <f t="shared" si="41"/>
        <v>0.99999870870836216</v>
      </c>
      <c r="AK87" s="46">
        <f t="shared" si="42"/>
        <v>4.5289434492588043E-3</v>
      </c>
      <c r="AL87" t="s">
        <v>334</v>
      </c>
      <c r="AM87">
        <v>59088186</v>
      </c>
      <c r="AN87" t="b">
        <f t="shared" si="43"/>
        <v>1</v>
      </c>
      <c r="AO87" s="178">
        <f t="shared" si="44"/>
        <v>0</v>
      </c>
      <c r="AP87">
        <v>71</v>
      </c>
      <c r="AQ87" t="s">
        <v>334</v>
      </c>
      <c r="AR87">
        <v>59088186</v>
      </c>
      <c r="AS87">
        <v>21057578.370000001</v>
      </c>
      <c r="AT87">
        <v>80145764</v>
      </c>
      <c r="AU87" t="b">
        <f t="shared" si="45"/>
        <v>1</v>
      </c>
      <c r="AV87" s="46">
        <f t="shared" si="46"/>
        <v>0</v>
      </c>
      <c r="AW87" s="46">
        <f t="shared" si="47"/>
        <v>4.5289434492588043E-3</v>
      </c>
      <c r="AX87" s="46">
        <f t="shared" si="48"/>
        <v>-0.36547106504440308</v>
      </c>
    </row>
    <row r="88" spans="1:50" x14ac:dyDescent="0.25">
      <c r="A88" s="41" t="s">
        <v>481</v>
      </c>
      <c r="B88" s="41" t="s">
        <v>106</v>
      </c>
      <c r="C88" s="84" t="s">
        <v>335</v>
      </c>
      <c r="D88" s="84"/>
      <c r="E88" s="84"/>
      <c r="F88" s="84"/>
      <c r="G88" s="42">
        <v>45341616</v>
      </c>
      <c r="H88" s="43">
        <v>9137</v>
      </c>
      <c r="I88" s="44">
        <f t="shared" si="33"/>
        <v>9137</v>
      </c>
      <c r="J88" s="45">
        <v>4.1968091168999999</v>
      </c>
      <c r="K88" s="37">
        <f t="shared" si="25"/>
        <v>3.8280135107784156E-2</v>
      </c>
      <c r="L88" s="37">
        <f t="shared" si="26"/>
        <v>9.8232279239730946E-3</v>
      </c>
      <c r="M88" s="38">
        <f t="shared" si="27"/>
        <v>1</v>
      </c>
      <c r="N88" s="37">
        <f t="shared" si="28"/>
        <v>4.608294930875576E-3</v>
      </c>
      <c r="O88" s="39">
        <f t="shared" si="29"/>
        <v>45341616</v>
      </c>
      <c r="P88" s="39">
        <f t="shared" si="30"/>
        <v>9327035.3553053904</v>
      </c>
      <c r="Q88" s="39">
        <f t="shared" si="31"/>
        <v>0</v>
      </c>
      <c r="R88" s="39">
        <f t="shared" si="32"/>
        <v>54668651.355305389</v>
      </c>
      <c r="S88" t="s">
        <v>335</v>
      </c>
      <c r="T88">
        <v>9137</v>
      </c>
      <c r="U88">
        <v>4.196809</v>
      </c>
      <c r="V88">
        <v>9.1211999999999994E-3</v>
      </c>
      <c r="W88">
        <v>3.8280099999999997E-2</v>
      </c>
      <c r="X88">
        <v>9.8232000000000007E-3</v>
      </c>
      <c r="Y88" t="b">
        <f t="shared" si="34"/>
        <v>1</v>
      </c>
      <c r="Z88" s="178">
        <f t="shared" si="35"/>
        <v>0</v>
      </c>
      <c r="AA88" s="181">
        <f t="shared" si="36"/>
        <v>-1.1689999990238675E-7</v>
      </c>
      <c r="AB88" s="46">
        <f t="shared" si="37"/>
        <v>0.99999908287198935</v>
      </c>
      <c r="AC88" s="46">
        <f t="shared" si="38"/>
        <v>0.99999715735262273</v>
      </c>
      <c r="AD88" t="s">
        <v>335</v>
      </c>
      <c r="AE88">
        <v>949487829</v>
      </c>
      <c r="AF88">
        <v>9.8232000000000007E-3</v>
      </c>
      <c r="AG88">
        <v>9327035.3599999994</v>
      </c>
      <c r="AH88" t="b">
        <f t="shared" si="39"/>
        <v>1</v>
      </c>
      <c r="AI88" s="178">
        <f t="shared" si="40"/>
        <v>0</v>
      </c>
      <c r="AJ88" s="46">
        <f t="shared" si="41"/>
        <v>0.99999715735262273</v>
      </c>
      <c r="AK88" s="46">
        <f t="shared" si="42"/>
        <v>4.6946089714765549E-3</v>
      </c>
      <c r="AL88" t="s">
        <v>335</v>
      </c>
      <c r="AM88">
        <v>45341616</v>
      </c>
      <c r="AN88" t="b">
        <f t="shared" si="43"/>
        <v>1</v>
      </c>
      <c r="AO88" s="178">
        <f t="shared" si="44"/>
        <v>0</v>
      </c>
      <c r="AP88">
        <v>72</v>
      </c>
      <c r="AQ88" t="s">
        <v>335</v>
      </c>
      <c r="AR88">
        <v>45341616</v>
      </c>
      <c r="AS88">
        <v>9327035.3599999994</v>
      </c>
      <c r="AT88">
        <v>54668651</v>
      </c>
      <c r="AU88" t="b">
        <f t="shared" si="45"/>
        <v>1</v>
      </c>
      <c r="AV88" s="46">
        <f t="shared" si="46"/>
        <v>0</v>
      </c>
      <c r="AW88" s="46">
        <f t="shared" si="47"/>
        <v>4.6946089714765549E-3</v>
      </c>
      <c r="AX88" s="46">
        <f t="shared" si="48"/>
        <v>-0.35530538856983185</v>
      </c>
    </row>
    <row r="89" spans="1:50" x14ac:dyDescent="0.25">
      <c r="A89" s="41" t="s">
        <v>481</v>
      </c>
      <c r="B89" s="41" t="s">
        <v>107</v>
      </c>
      <c r="C89" s="84" t="s">
        <v>336</v>
      </c>
      <c r="D89" s="84"/>
      <c r="E89" s="84"/>
      <c r="F89" s="84"/>
      <c r="G89" s="42">
        <v>8657810</v>
      </c>
      <c r="H89" s="43">
        <v>3031</v>
      </c>
      <c r="I89" s="44">
        <f t="shared" si="33"/>
        <v>3031</v>
      </c>
      <c r="J89" s="45">
        <v>3.8313096144999998</v>
      </c>
      <c r="K89" s="37">
        <f t="shared" si="25"/>
        <v>1.1592678885114905E-2</v>
      </c>
      <c r="L89" s="37">
        <f t="shared" si="26"/>
        <v>2.9748465259402217E-3</v>
      </c>
      <c r="M89" s="38">
        <f t="shared" si="27"/>
        <v>1</v>
      </c>
      <c r="N89" s="37">
        <f t="shared" si="28"/>
        <v>4.608294930875576E-3</v>
      </c>
      <c r="O89" s="39">
        <f t="shared" si="29"/>
        <v>8657810</v>
      </c>
      <c r="P89" s="39">
        <f t="shared" si="30"/>
        <v>2824580.5695231734</v>
      </c>
      <c r="Q89" s="39">
        <f t="shared" si="31"/>
        <v>0</v>
      </c>
      <c r="R89" s="39">
        <f t="shared" si="32"/>
        <v>11482390.569523174</v>
      </c>
      <c r="S89" t="s">
        <v>336</v>
      </c>
      <c r="T89">
        <v>3031</v>
      </c>
      <c r="U89">
        <v>3.8313100000000002</v>
      </c>
      <c r="V89">
        <v>3.0257999999999999E-3</v>
      </c>
      <c r="W89">
        <v>1.1592699999999999E-2</v>
      </c>
      <c r="X89">
        <v>2.9748000000000001E-3</v>
      </c>
      <c r="Y89" t="b">
        <f t="shared" si="34"/>
        <v>1</v>
      </c>
      <c r="Z89" s="178">
        <f t="shared" si="35"/>
        <v>0</v>
      </c>
      <c r="AA89" s="181">
        <f t="shared" si="36"/>
        <v>3.8550000036607912E-7</v>
      </c>
      <c r="AB89" s="46">
        <f t="shared" si="37"/>
        <v>1.0000018213982551</v>
      </c>
      <c r="AC89" s="46">
        <f t="shared" si="38"/>
        <v>0.99998436022167336</v>
      </c>
      <c r="AD89" t="s">
        <v>336</v>
      </c>
      <c r="AE89">
        <v>949487829</v>
      </c>
      <c r="AF89">
        <v>2.9748000000000001E-3</v>
      </c>
      <c r="AG89">
        <v>2824580.57</v>
      </c>
      <c r="AH89" t="b">
        <f t="shared" si="39"/>
        <v>1</v>
      </c>
      <c r="AI89" s="178">
        <f t="shared" si="40"/>
        <v>0</v>
      </c>
      <c r="AJ89" s="46">
        <f t="shared" si="41"/>
        <v>0.99998436022167336</v>
      </c>
      <c r="AK89" s="46">
        <f t="shared" si="42"/>
        <v>4.7682644799351692E-4</v>
      </c>
      <c r="AL89" t="s">
        <v>336</v>
      </c>
      <c r="AM89">
        <v>8657810</v>
      </c>
      <c r="AN89" t="b">
        <f t="shared" si="43"/>
        <v>1</v>
      </c>
      <c r="AO89" s="178">
        <f t="shared" si="44"/>
        <v>0</v>
      </c>
      <c r="AP89">
        <v>73</v>
      </c>
      <c r="AQ89" t="s">
        <v>336</v>
      </c>
      <c r="AR89">
        <v>8657810</v>
      </c>
      <c r="AS89">
        <v>2824580.57</v>
      </c>
      <c r="AT89">
        <v>11482391</v>
      </c>
      <c r="AU89" t="b">
        <f t="shared" si="45"/>
        <v>1</v>
      </c>
      <c r="AV89" s="46">
        <f t="shared" si="46"/>
        <v>0</v>
      </c>
      <c r="AW89" s="46">
        <f t="shared" si="47"/>
        <v>4.7682644799351692E-4</v>
      </c>
      <c r="AX89" s="46">
        <f t="shared" si="48"/>
        <v>0.43047682568430901</v>
      </c>
    </row>
    <row r="90" spans="1:50" x14ac:dyDescent="0.25">
      <c r="A90" s="41" t="s">
        <v>481</v>
      </c>
      <c r="B90" s="41" t="s">
        <v>108</v>
      </c>
      <c r="C90" s="84" t="s">
        <v>337</v>
      </c>
      <c r="D90" s="84"/>
      <c r="E90" s="84"/>
      <c r="F90" s="84"/>
      <c r="G90" s="42">
        <v>21162651</v>
      </c>
      <c r="H90" s="43">
        <v>7222</v>
      </c>
      <c r="I90" s="44">
        <f t="shared" si="33"/>
        <v>7222</v>
      </c>
      <c r="J90" s="45">
        <v>3.5846939510000002</v>
      </c>
      <c r="K90" s="37">
        <f t="shared" si="25"/>
        <v>2.5844027079355954E-2</v>
      </c>
      <c r="L90" s="37">
        <f t="shared" si="26"/>
        <v>6.6319454662066256E-3</v>
      </c>
      <c r="M90" s="38">
        <f t="shared" si="27"/>
        <v>1</v>
      </c>
      <c r="N90" s="37">
        <f t="shared" si="28"/>
        <v>4.608294930875576E-3</v>
      </c>
      <c r="O90" s="39">
        <f t="shared" si="29"/>
        <v>21162651</v>
      </c>
      <c r="P90" s="39">
        <f t="shared" si="30"/>
        <v>6296951.502754922</v>
      </c>
      <c r="Q90" s="39">
        <f t="shared" si="31"/>
        <v>0</v>
      </c>
      <c r="R90" s="39">
        <f t="shared" si="32"/>
        <v>27459602.502754923</v>
      </c>
      <c r="S90" t="s">
        <v>337</v>
      </c>
      <c r="T90">
        <v>7222</v>
      </c>
      <c r="U90">
        <v>3.5846939999999998</v>
      </c>
      <c r="V90">
        <v>7.2094999999999998E-3</v>
      </c>
      <c r="W90">
        <v>2.5843999999999999E-2</v>
      </c>
      <c r="X90">
        <v>6.6318999999999996E-3</v>
      </c>
      <c r="Y90" t="b">
        <f t="shared" si="34"/>
        <v>1</v>
      </c>
      <c r="Z90" s="178">
        <f t="shared" si="35"/>
        <v>0</v>
      </c>
      <c r="AA90" s="181">
        <f t="shared" si="36"/>
        <v>4.899999961338608E-8</v>
      </c>
      <c r="AB90" s="46">
        <f t="shared" si="37"/>
        <v>0.99999895220060431</v>
      </c>
      <c r="AC90" s="46">
        <f t="shared" si="38"/>
        <v>0.9999931443636173</v>
      </c>
      <c r="AD90" t="s">
        <v>337</v>
      </c>
      <c r="AE90">
        <v>949487829</v>
      </c>
      <c r="AF90">
        <v>6.6318999999999996E-3</v>
      </c>
      <c r="AG90">
        <v>6296951.5</v>
      </c>
      <c r="AH90" t="b">
        <f t="shared" si="39"/>
        <v>1</v>
      </c>
      <c r="AI90" s="178">
        <f t="shared" si="40"/>
        <v>0</v>
      </c>
      <c r="AJ90" s="46">
        <f t="shared" si="41"/>
        <v>0.9999931443636173</v>
      </c>
      <c r="AK90" s="46">
        <f t="shared" si="42"/>
        <v>-2.7549220249056816E-3</v>
      </c>
      <c r="AL90" t="s">
        <v>337</v>
      </c>
      <c r="AM90">
        <v>21162651</v>
      </c>
      <c r="AN90" t="b">
        <f t="shared" si="43"/>
        <v>1</v>
      </c>
      <c r="AO90" s="178">
        <f t="shared" si="44"/>
        <v>0</v>
      </c>
      <c r="AP90">
        <v>74</v>
      </c>
      <c r="AQ90" t="s">
        <v>337</v>
      </c>
      <c r="AR90">
        <v>21162651</v>
      </c>
      <c r="AS90">
        <v>6296951.5</v>
      </c>
      <c r="AT90">
        <v>27459603</v>
      </c>
      <c r="AU90" t="b">
        <f t="shared" si="45"/>
        <v>1</v>
      </c>
      <c r="AV90" s="46">
        <f t="shared" si="46"/>
        <v>0</v>
      </c>
      <c r="AW90" s="46">
        <f t="shared" si="47"/>
        <v>-2.7549220249056816E-3</v>
      </c>
      <c r="AX90" s="46">
        <f t="shared" si="48"/>
        <v>0.49724507704377174</v>
      </c>
    </row>
    <row r="91" spans="1:50" x14ac:dyDescent="0.25">
      <c r="A91" s="41" t="s">
        <v>481</v>
      </c>
      <c r="B91" s="41" t="s">
        <v>109</v>
      </c>
      <c r="C91" s="84" t="s">
        <v>338</v>
      </c>
      <c r="D91" s="84"/>
      <c r="E91" s="84"/>
      <c r="F91" s="84"/>
      <c r="G91" s="42">
        <v>19016924</v>
      </c>
      <c r="H91" s="43">
        <v>3499</v>
      </c>
      <c r="I91" s="44">
        <f t="shared" si="33"/>
        <v>3499</v>
      </c>
      <c r="J91" s="45">
        <v>3.9829135599000001</v>
      </c>
      <c r="K91" s="37">
        <f t="shared" si="25"/>
        <v>1.3912188197073754E-2</v>
      </c>
      <c r="L91" s="37">
        <f t="shared" si="26"/>
        <v>3.5700656540596652E-3</v>
      </c>
      <c r="M91" s="38">
        <f t="shared" si="27"/>
        <v>1</v>
      </c>
      <c r="N91" s="37">
        <f t="shared" si="28"/>
        <v>4.608294930875576E-3</v>
      </c>
      <c r="O91" s="39">
        <f t="shared" si="29"/>
        <v>19016924</v>
      </c>
      <c r="P91" s="39">
        <f t="shared" si="30"/>
        <v>3389733.8872605767</v>
      </c>
      <c r="Q91" s="39">
        <f t="shared" si="31"/>
        <v>0</v>
      </c>
      <c r="R91" s="39">
        <f t="shared" si="32"/>
        <v>22406657.887260579</v>
      </c>
      <c r="S91" t="s">
        <v>338</v>
      </c>
      <c r="T91">
        <v>3499</v>
      </c>
      <c r="U91">
        <v>3.9829140000000001</v>
      </c>
      <c r="V91">
        <v>3.493E-3</v>
      </c>
      <c r="W91">
        <v>1.39122E-2</v>
      </c>
      <c r="X91">
        <v>3.5701000000000001E-3</v>
      </c>
      <c r="Y91" t="b">
        <f t="shared" si="34"/>
        <v>1</v>
      </c>
      <c r="Z91" s="178">
        <f t="shared" si="35"/>
        <v>0</v>
      </c>
      <c r="AA91" s="181">
        <f t="shared" si="36"/>
        <v>4.4009999999872207E-7</v>
      </c>
      <c r="AB91" s="46">
        <f t="shared" si="37"/>
        <v>1.0000008483874772</v>
      </c>
      <c r="AC91" s="46">
        <f t="shared" si="38"/>
        <v>1.000009620534652</v>
      </c>
      <c r="AD91" t="s">
        <v>338</v>
      </c>
      <c r="AE91">
        <v>949487829</v>
      </c>
      <c r="AF91">
        <v>3.5701000000000001E-3</v>
      </c>
      <c r="AG91">
        <v>3389733.89</v>
      </c>
      <c r="AH91" t="b">
        <f t="shared" si="39"/>
        <v>1</v>
      </c>
      <c r="AI91" s="178">
        <f t="shared" si="40"/>
        <v>0</v>
      </c>
      <c r="AJ91" s="46">
        <f t="shared" si="41"/>
        <v>1.000009620534652</v>
      </c>
      <c r="AK91" s="46">
        <f t="shared" si="42"/>
        <v>2.7394234202802181E-3</v>
      </c>
      <c r="AL91" t="s">
        <v>338</v>
      </c>
      <c r="AM91">
        <v>19016924</v>
      </c>
      <c r="AN91" t="b">
        <f t="shared" si="43"/>
        <v>1</v>
      </c>
      <c r="AO91" s="178">
        <f t="shared" si="44"/>
        <v>0</v>
      </c>
      <c r="AP91">
        <v>75</v>
      </c>
      <c r="AQ91" t="s">
        <v>338</v>
      </c>
      <c r="AR91">
        <v>19016924</v>
      </c>
      <c r="AS91">
        <v>3389733.89</v>
      </c>
      <c r="AT91">
        <v>22406658</v>
      </c>
      <c r="AU91" t="b">
        <f t="shared" si="45"/>
        <v>1</v>
      </c>
      <c r="AV91" s="46">
        <f t="shared" si="46"/>
        <v>0</v>
      </c>
      <c r="AW91" s="46">
        <f t="shared" si="47"/>
        <v>2.7394234202802181E-3</v>
      </c>
      <c r="AX91" s="46">
        <f t="shared" si="48"/>
        <v>0.11273942142724991</v>
      </c>
    </row>
    <row r="92" spans="1:50" x14ac:dyDescent="0.25">
      <c r="A92" s="41" t="s">
        <v>481</v>
      </c>
      <c r="B92" s="41" t="s">
        <v>110</v>
      </c>
      <c r="C92" s="84" t="s">
        <v>339</v>
      </c>
      <c r="D92" s="84"/>
      <c r="E92" s="84"/>
      <c r="F92" s="84"/>
      <c r="G92" s="42">
        <v>30086269</v>
      </c>
      <c r="H92" s="43">
        <v>4965</v>
      </c>
      <c r="I92" s="44">
        <f t="shared" si="33"/>
        <v>4965</v>
      </c>
      <c r="J92" s="45">
        <v>3.8386341617999999</v>
      </c>
      <c r="K92" s="37">
        <f t="shared" ref="K92:K155" si="49">(I92/$I$15)*J92</f>
        <v>1.9025960779071545E-2</v>
      </c>
      <c r="L92" s="37">
        <f t="shared" ref="L92:L155" si="50">K92/$K$15</f>
        <v>4.8823325382513511E-3</v>
      </c>
      <c r="M92" s="38">
        <f t="shared" ref="M92:M155" si="51">H92/I92</f>
        <v>1</v>
      </c>
      <c r="N92" s="37">
        <f t="shared" ref="N92:N155" si="52">M92/$M$15</f>
        <v>4.608294930875576E-3</v>
      </c>
      <c r="O92" s="39">
        <f t="shared" ref="O92:O155" si="53">G92</f>
        <v>30086269</v>
      </c>
      <c r="P92" s="39">
        <f t="shared" ref="P92:P155" si="54">L92*$E$3*$E$7</f>
        <v>4635715.3222003346</v>
      </c>
      <c r="Q92" s="39">
        <f t="shared" ref="Q92:Q155" si="55">N92*$E$4*$E$7</f>
        <v>0</v>
      </c>
      <c r="R92" s="39">
        <f t="shared" ref="R92:R155" si="56">O92+P92+Q92</f>
        <v>34721984.322200336</v>
      </c>
      <c r="S92" t="s">
        <v>339</v>
      </c>
      <c r="T92">
        <v>4965</v>
      </c>
      <c r="U92">
        <v>3.8386339999999999</v>
      </c>
      <c r="V92">
        <v>4.9563999999999997E-3</v>
      </c>
      <c r="W92">
        <v>1.9026000000000001E-2</v>
      </c>
      <c r="X92">
        <v>4.8823E-3</v>
      </c>
      <c r="Y92" t="b">
        <f t="shared" si="34"/>
        <v>1</v>
      </c>
      <c r="Z92" s="178">
        <f t="shared" si="35"/>
        <v>0</v>
      </c>
      <c r="AA92" s="181">
        <f t="shared" si="36"/>
        <v>-1.6180000006471573E-7</v>
      </c>
      <c r="AB92" s="46">
        <f t="shared" si="37"/>
        <v>1.0000020614427261</v>
      </c>
      <c r="AC92" s="46">
        <f t="shared" si="38"/>
        <v>0.99999333551102954</v>
      </c>
      <c r="AD92" t="s">
        <v>339</v>
      </c>
      <c r="AE92">
        <v>949487829</v>
      </c>
      <c r="AF92">
        <v>4.8823E-3</v>
      </c>
      <c r="AG92">
        <v>4635715.32</v>
      </c>
      <c r="AH92" t="b">
        <f t="shared" si="39"/>
        <v>1</v>
      </c>
      <c r="AI92" s="178">
        <f t="shared" si="40"/>
        <v>0</v>
      </c>
      <c r="AJ92" s="46">
        <f t="shared" si="41"/>
        <v>0.99999333551102954</v>
      </c>
      <c r="AK92" s="46">
        <f t="shared" si="42"/>
        <v>-2.200334332883358E-3</v>
      </c>
      <c r="AL92" t="s">
        <v>339</v>
      </c>
      <c r="AM92">
        <v>30086269</v>
      </c>
      <c r="AN92" t="b">
        <f t="shared" si="43"/>
        <v>1</v>
      </c>
      <c r="AO92" s="178">
        <f t="shared" si="44"/>
        <v>0</v>
      </c>
      <c r="AP92">
        <v>76</v>
      </c>
      <c r="AQ92" t="s">
        <v>339</v>
      </c>
      <c r="AR92">
        <v>30086269</v>
      </c>
      <c r="AS92">
        <v>4635715.32</v>
      </c>
      <c r="AT92">
        <v>34721984</v>
      </c>
      <c r="AU92" t="b">
        <f t="shared" si="45"/>
        <v>1</v>
      </c>
      <c r="AV92" s="46">
        <f t="shared" si="46"/>
        <v>0</v>
      </c>
      <c r="AW92" s="46">
        <f t="shared" si="47"/>
        <v>-2.200334332883358E-3</v>
      </c>
      <c r="AX92" s="46">
        <f t="shared" si="48"/>
        <v>-0.32220033556222916</v>
      </c>
    </row>
    <row r="93" spans="1:50" x14ac:dyDescent="0.25">
      <c r="A93" s="41" t="s">
        <v>481</v>
      </c>
      <c r="B93" s="41" t="s">
        <v>111</v>
      </c>
      <c r="C93" s="84" t="s">
        <v>340</v>
      </c>
      <c r="D93" s="84"/>
      <c r="E93" s="84"/>
      <c r="F93" s="84"/>
      <c r="G93" s="42">
        <v>14146454</v>
      </c>
      <c r="H93" s="43">
        <v>3306</v>
      </c>
      <c r="I93" s="44">
        <f t="shared" si="33"/>
        <v>3306</v>
      </c>
      <c r="J93" s="45">
        <v>4.2631109146000004</v>
      </c>
      <c r="K93" s="37">
        <f t="shared" si="49"/>
        <v>1.406954657672959E-2</v>
      </c>
      <c r="L93" s="37">
        <f t="shared" si="50"/>
        <v>3.6104460556636302E-3</v>
      </c>
      <c r="M93" s="38">
        <f t="shared" si="51"/>
        <v>1</v>
      </c>
      <c r="N93" s="37">
        <f t="shared" si="52"/>
        <v>4.608294930875576E-3</v>
      </c>
      <c r="O93" s="39">
        <f t="shared" si="53"/>
        <v>14146454</v>
      </c>
      <c r="P93" s="39">
        <f t="shared" si="54"/>
        <v>3428074.5871136733</v>
      </c>
      <c r="Q93" s="39">
        <f t="shared" si="55"/>
        <v>0</v>
      </c>
      <c r="R93" s="39">
        <f t="shared" si="56"/>
        <v>17574528.587113675</v>
      </c>
      <c r="S93" t="s">
        <v>340</v>
      </c>
      <c r="T93">
        <v>3306</v>
      </c>
      <c r="U93">
        <v>4.2631110000000003</v>
      </c>
      <c r="V93">
        <v>3.3002999999999999E-3</v>
      </c>
      <c r="W93">
        <v>1.40695E-2</v>
      </c>
      <c r="X93">
        <v>3.6104000000000002E-3</v>
      </c>
      <c r="Y93" t="b">
        <f t="shared" si="34"/>
        <v>1</v>
      </c>
      <c r="Z93" s="178">
        <f t="shared" si="35"/>
        <v>0</v>
      </c>
      <c r="AA93" s="181">
        <f t="shared" si="36"/>
        <v>8.5399999960600326E-8</v>
      </c>
      <c r="AB93" s="46">
        <f t="shared" si="37"/>
        <v>0.99999668953584708</v>
      </c>
      <c r="AC93" s="46">
        <f t="shared" si="38"/>
        <v>0.99998724377461401</v>
      </c>
      <c r="AD93" t="s">
        <v>340</v>
      </c>
      <c r="AE93">
        <v>949487829</v>
      </c>
      <c r="AF93">
        <v>3.6104000000000002E-3</v>
      </c>
      <c r="AG93">
        <v>3428074.59</v>
      </c>
      <c r="AH93" t="b">
        <f t="shared" si="39"/>
        <v>1</v>
      </c>
      <c r="AI93" s="178">
        <f t="shared" si="40"/>
        <v>0</v>
      </c>
      <c r="AJ93" s="46">
        <f t="shared" si="41"/>
        <v>0.99998724377461401</v>
      </c>
      <c r="AK93" s="46">
        <f t="shared" si="42"/>
        <v>2.8863265179097652E-3</v>
      </c>
      <c r="AL93" t="s">
        <v>340</v>
      </c>
      <c r="AM93">
        <v>14146454</v>
      </c>
      <c r="AN93" t="b">
        <f t="shared" si="43"/>
        <v>1</v>
      </c>
      <c r="AO93" s="178">
        <f t="shared" si="44"/>
        <v>0</v>
      </c>
      <c r="AP93">
        <v>77</v>
      </c>
      <c r="AQ93" t="s">
        <v>340</v>
      </c>
      <c r="AR93">
        <v>14146454</v>
      </c>
      <c r="AS93">
        <v>3428074.59</v>
      </c>
      <c r="AT93">
        <v>17574529</v>
      </c>
      <c r="AU93" t="b">
        <f t="shared" si="45"/>
        <v>1</v>
      </c>
      <c r="AV93" s="46">
        <f t="shared" si="46"/>
        <v>0</v>
      </c>
      <c r="AW93" s="46">
        <f t="shared" si="47"/>
        <v>2.8863265179097652E-3</v>
      </c>
      <c r="AX93" s="46">
        <f t="shared" si="48"/>
        <v>0.41288632526993752</v>
      </c>
    </row>
    <row r="94" spans="1:50" x14ac:dyDescent="0.25">
      <c r="A94" s="41" t="s">
        <v>481</v>
      </c>
      <c r="B94" s="41" t="s">
        <v>112</v>
      </c>
      <c r="C94" s="84" t="s">
        <v>341</v>
      </c>
      <c r="D94" s="84"/>
      <c r="E94" s="84"/>
      <c r="F94" s="84"/>
      <c r="G94" s="42">
        <v>28874273</v>
      </c>
      <c r="H94" s="43">
        <v>6563</v>
      </c>
      <c r="I94" s="44">
        <f t="shared" si="33"/>
        <v>6563</v>
      </c>
      <c r="J94" s="45">
        <v>3.9550323328000001</v>
      </c>
      <c r="K94" s="37">
        <f t="shared" si="49"/>
        <v>2.5912126956911814E-2</v>
      </c>
      <c r="L94" s="37">
        <f t="shared" si="50"/>
        <v>6.6494208647897889E-3</v>
      </c>
      <c r="M94" s="38">
        <f t="shared" si="51"/>
        <v>1</v>
      </c>
      <c r="N94" s="37">
        <f t="shared" si="52"/>
        <v>4.608294930875576E-3</v>
      </c>
      <c r="O94" s="39">
        <f t="shared" si="53"/>
        <v>28874273</v>
      </c>
      <c r="P94" s="39">
        <f t="shared" si="54"/>
        <v>6313544.1810165588</v>
      </c>
      <c r="Q94" s="39">
        <f t="shared" si="55"/>
        <v>0</v>
      </c>
      <c r="R94" s="39">
        <f t="shared" si="56"/>
        <v>35187817.181016557</v>
      </c>
      <c r="S94" t="s">
        <v>341</v>
      </c>
      <c r="T94">
        <v>6563</v>
      </c>
      <c r="U94">
        <v>3.9550320000000001</v>
      </c>
      <c r="V94">
        <v>6.5516999999999997E-3</v>
      </c>
      <c r="W94">
        <v>2.59121E-2</v>
      </c>
      <c r="X94">
        <v>6.6493999999999998E-3</v>
      </c>
      <c r="Y94" t="b">
        <f t="shared" si="34"/>
        <v>1</v>
      </c>
      <c r="Z94" s="178">
        <f t="shared" si="35"/>
        <v>0</v>
      </c>
      <c r="AA94" s="181">
        <f t="shared" si="36"/>
        <v>-3.3280000000246446E-7</v>
      </c>
      <c r="AB94" s="46">
        <f t="shared" si="37"/>
        <v>0.99999895967969521</v>
      </c>
      <c r="AC94" s="46">
        <f t="shared" si="38"/>
        <v>0.9999968621643579</v>
      </c>
      <c r="AD94" t="s">
        <v>341</v>
      </c>
      <c r="AE94">
        <v>949487829</v>
      </c>
      <c r="AF94">
        <v>6.6493999999999998E-3</v>
      </c>
      <c r="AG94">
        <v>6313544.1799999997</v>
      </c>
      <c r="AH94" t="b">
        <f t="shared" si="39"/>
        <v>1</v>
      </c>
      <c r="AI94" s="178">
        <f t="shared" si="40"/>
        <v>0</v>
      </c>
      <c r="AJ94" s="46">
        <f t="shared" si="41"/>
        <v>0.9999968621643579</v>
      </c>
      <c r="AK94" s="46">
        <f t="shared" si="42"/>
        <v>-1.0165590792894363E-3</v>
      </c>
      <c r="AL94" t="s">
        <v>341</v>
      </c>
      <c r="AM94">
        <v>28874273</v>
      </c>
      <c r="AN94" t="b">
        <f t="shared" si="43"/>
        <v>1</v>
      </c>
      <c r="AO94" s="178">
        <f t="shared" si="44"/>
        <v>0</v>
      </c>
      <c r="AP94">
        <v>78</v>
      </c>
      <c r="AQ94" t="s">
        <v>341</v>
      </c>
      <c r="AR94">
        <v>28874273</v>
      </c>
      <c r="AS94">
        <v>6313544.1799999997</v>
      </c>
      <c r="AT94">
        <v>35187817</v>
      </c>
      <c r="AU94" t="b">
        <f t="shared" si="45"/>
        <v>1</v>
      </c>
      <c r="AV94" s="46">
        <f t="shared" si="46"/>
        <v>0</v>
      </c>
      <c r="AW94" s="46">
        <f t="shared" si="47"/>
        <v>-1.0165590792894363E-3</v>
      </c>
      <c r="AX94" s="46">
        <f t="shared" si="48"/>
        <v>-0.18101655691862106</v>
      </c>
    </row>
    <row r="95" spans="1:50" x14ac:dyDescent="0.25">
      <c r="A95" s="41" t="s">
        <v>481</v>
      </c>
      <c r="B95" s="41" t="s">
        <v>113</v>
      </c>
      <c r="C95" s="84" t="s">
        <v>342</v>
      </c>
      <c r="D95" s="84"/>
      <c r="E95" s="84"/>
      <c r="F95" s="84"/>
      <c r="G95" s="42">
        <v>2599171</v>
      </c>
      <c r="H95" s="43">
        <v>1072</v>
      </c>
      <c r="I95" s="44">
        <f t="shared" si="33"/>
        <v>1072</v>
      </c>
      <c r="J95" s="45">
        <v>3.5762973108999998</v>
      </c>
      <c r="K95" s="37">
        <f t="shared" si="49"/>
        <v>3.8271811753948933E-3</v>
      </c>
      <c r="L95" s="37">
        <f t="shared" si="50"/>
        <v>9.8210920328226309E-4</v>
      </c>
      <c r="M95" s="38">
        <f t="shared" si="51"/>
        <v>1</v>
      </c>
      <c r="N95" s="37">
        <f t="shared" si="52"/>
        <v>4.608294930875576E-3</v>
      </c>
      <c r="O95" s="39">
        <f t="shared" si="53"/>
        <v>2599171</v>
      </c>
      <c r="P95" s="39">
        <f t="shared" si="54"/>
        <v>932500.7352653956</v>
      </c>
      <c r="Q95" s="39">
        <f t="shared" si="55"/>
        <v>0</v>
      </c>
      <c r="R95" s="39">
        <f t="shared" si="56"/>
        <v>3531671.7352653956</v>
      </c>
      <c r="S95" t="s">
        <v>342</v>
      </c>
      <c r="T95">
        <v>1072</v>
      </c>
      <c r="U95">
        <v>3.5762969999999998</v>
      </c>
      <c r="V95">
        <v>1.0702000000000001E-3</v>
      </c>
      <c r="W95">
        <v>3.8271999999999998E-3</v>
      </c>
      <c r="X95">
        <v>9.8210000000000007E-4</v>
      </c>
      <c r="Y95" t="b">
        <f t="shared" si="34"/>
        <v>1</v>
      </c>
      <c r="Z95" s="178">
        <f t="shared" si="35"/>
        <v>0</v>
      </c>
      <c r="AA95" s="181">
        <f t="shared" si="36"/>
        <v>-3.1089999996680717E-7</v>
      </c>
      <c r="AB95" s="46">
        <f t="shared" si="37"/>
        <v>1.0000049186605608</v>
      </c>
      <c r="AC95" s="46">
        <f t="shared" si="38"/>
        <v>0.99999062906423009</v>
      </c>
      <c r="AD95" t="s">
        <v>342</v>
      </c>
      <c r="AE95">
        <v>949487829</v>
      </c>
      <c r="AF95">
        <v>9.8210000000000007E-4</v>
      </c>
      <c r="AG95">
        <v>932500.74</v>
      </c>
      <c r="AH95" t="b">
        <f t="shared" si="39"/>
        <v>1</v>
      </c>
      <c r="AI95" s="178">
        <f t="shared" si="40"/>
        <v>0</v>
      </c>
      <c r="AJ95" s="46">
        <f t="shared" si="41"/>
        <v>0.99999062906423009</v>
      </c>
      <c r="AK95" s="46">
        <f t="shared" si="42"/>
        <v>4.7346043866127729E-3</v>
      </c>
      <c r="AL95" t="s">
        <v>342</v>
      </c>
      <c r="AM95">
        <v>2599171</v>
      </c>
      <c r="AN95" t="b">
        <f t="shared" si="43"/>
        <v>1</v>
      </c>
      <c r="AO95" s="178">
        <f t="shared" si="44"/>
        <v>0</v>
      </c>
      <c r="AP95">
        <v>79</v>
      </c>
      <c r="AQ95" t="s">
        <v>342</v>
      </c>
      <c r="AR95">
        <v>2599171</v>
      </c>
      <c r="AS95">
        <v>932500.74</v>
      </c>
      <c r="AT95">
        <v>3531672</v>
      </c>
      <c r="AU95" t="b">
        <f t="shared" si="45"/>
        <v>1</v>
      </c>
      <c r="AV95" s="46">
        <f t="shared" si="46"/>
        <v>0</v>
      </c>
      <c r="AW95" s="46">
        <f t="shared" si="47"/>
        <v>4.7346043866127729E-3</v>
      </c>
      <c r="AX95" s="46">
        <f t="shared" si="48"/>
        <v>0.264734604395926</v>
      </c>
    </row>
    <row r="96" spans="1:50" x14ac:dyDescent="0.25">
      <c r="A96" s="41" t="s">
        <v>481</v>
      </c>
      <c r="B96" s="41" t="s">
        <v>114</v>
      </c>
      <c r="C96" s="84" t="s">
        <v>343</v>
      </c>
      <c r="D96" s="84"/>
      <c r="E96" s="84"/>
      <c r="F96" s="84"/>
      <c r="G96" s="42">
        <v>5804402</v>
      </c>
      <c r="H96" s="43">
        <v>1506</v>
      </c>
      <c r="I96" s="44">
        <f t="shared" si="33"/>
        <v>1506</v>
      </c>
      <c r="J96" s="45">
        <v>4.0453789624000001</v>
      </c>
      <c r="K96" s="37">
        <f t="shared" si="49"/>
        <v>6.081837384211866E-3</v>
      </c>
      <c r="L96" s="37">
        <f t="shared" si="50"/>
        <v>1.5606861013796386E-3</v>
      </c>
      <c r="M96" s="38">
        <f t="shared" si="51"/>
        <v>1</v>
      </c>
      <c r="N96" s="37">
        <f t="shared" si="52"/>
        <v>4.608294930875576E-3</v>
      </c>
      <c r="O96" s="39">
        <f t="shared" si="53"/>
        <v>5804402</v>
      </c>
      <c r="P96" s="39">
        <f t="shared" si="54"/>
        <v>1481852.4581494268</v>
      </c>
      <c r="Q96" s="39">
        <f t="shared" si="55"/>
        <v>0</v>
      </c>
      <c r="R96" s="39">
        <f t="shared" si="56"/>
        <v>7286254.4581494266</v>
      </c>
      <c r="S96" t="s">
        <v>343</v>
      </c>
      <c r="T96">
        <v>1506</v>
      </c>
      <c r="U96">
        <v>4.0453789999999996</v>
      </c>
      <c r="V96">
        <v>1.5034E-3</v>
      </c>
      <c r="W96">
        <v>6.0818000000000001E-3</v>
      </c>
      <c r="X96">
        <v>1.5606999999999999E-3</v>
      </c>
      <c r="Y96" t="b">
        <f t="shared" si="34"/>
        <v>1</v>
      </c>
      <c r="Z96" s="178">
        <f t="shared" si="35"/>
        <v>0</v>
      </c>
      <c r="AA96" s="181">
        <f t="shared" si="36"/>
        <v>3.7599999558324271E-8</v>
      </c>
      <c r="AB96" s="46">
        <f t="shared" si="37"/>
        <v>0.99999385313853295</v>
      </c>
      <c r="AC96" s="46">
        <f t="shared" si="38"/>
        <v>1.0000089054553309</v>
      </c>
      <c r="AD96" t="s">
        <v>343</v>
      </c>
      <c r="AE96">
        <v>949487829</v>
      </c>
      <c r="AF96">
        <v>1.5606999999999999E-3</v>
      </c>
      <c r="AG96">
        <v>1481852.46</v>
      </c>
      <c r="AH96" t="b">
        <f t="shared" si="39"/>
        <v>1</v>
      </c>
      <c r="AI96" s="178">
        <f t="shared" si="40"/>
        <v>0</v>
      </c>
      <c r="AJ96" s="46">
        <f t="shared" si="41"/>
        <v>1.0000089054553309</v>
      </c>
      <c r="AK96" s="46">
        <f t="shared" si="42"/>
        <v>1.8505731131881475E-3</v>
      </c>
      <c r="AL96" t="s">
        <v>343</v>
      </c>
      <c r="AM96">
        <v>5804402</v>
      </c>
      <c r="AN96" t="b">
        <f t="shared" si="43"/>
        <v>1</v>
      </c>
      <c r="AO96" s="178">
        <f t="shared" si="44"/>
        <v>0</v>
      </c>
      <c r="AP96">
        <v>80</v>
      </c>
      <c r="AQ96" t="s">
        <v>343</v>
      </c>
      <c r="AR96">
        <v>5804402</v>
      </c>
      <c r="AS96">
        <v>1481852.46</v>
      </c>
      <c r="AT96">
        <v>7286254</v>
      </c>
      <c r="AU96" t="b">
        <f t="shared" si="45"/>
        <v>1</v>
      </c>
      <c r="AV96" s="46">
        <f t="shared" si="46"/>
        <v>0</v>
      </c>
      <c r="AW96" s="46">
        <f t="shared" si="47"/>
        <v>1.8505731131881475E-3</v>
      </c>
      <c r="AX96" s="46">
        <f t="shared" si="48"/>
        <v>-0.45814942661672831</v>
      </c>
    </row>
    <row r="97" spans="1:50" x14ac:dyDescent="0.25">
      <c r="A97" s="41" t="s">
        <v>481</v>
      </c>
      <c r="B97" s="41" t="s">
        <v>115</v>
      </c>
      <c r="C97" s="84" t="s">
        <v>344</v>
      </c>
      <c r="D97" s="84"/>
      <c r="E97" s="84"/>
      <c r="F97" s="84"/>
      <c r="G97" s="42">
        <v>5608577</v>
      </c>
      <c r="H97" s="43">
        <v>1177</v>
      </c>
      <c r="I97" s="44">
        <f t="shared" si="33"/>
        <v>1177</v>
      </c>
      <c r="J97" s="45">
        <v>3.7467476894999998</v>
      </c>
      <c r="K97" s="37">
        <f t="shared" si="49"/>
        <v>4.4023192252395111E-3</v>
      </c>
      <c r="L97" s="37">
        <f t="shared" si="50"/>
        <v>1.1296978190346726E-3</v>
      </c>
      <c r="M97" s="38">
        <f t="shared" si="51"/>
        <v>1</v>
      </c>
      <c r="N97" s="37">
        <f t="shared" si="52"/>
        <v>4.608294930875576E-3</v>
      </c>
      <c r="O97" s="39">
        <f t="shared" si="53"/>
        <v>5608577</v>
      </c>
      <c r="P97" s="39">
        <f t="shared" si="54"/>
        <v>1072634.3296212661</v>
      </c>
      <c r="Q97" s="39">
        <f t="shared" si="55"/>
        <v>0</v>
      </c>
      <c r="R97" s="39">
        <f t="shared" si="56"/>
        <v>6681211.3296212666</v>
      </c>
      <c r="S97" t="s">
        <v>344</v>
      </c>
      <c r="T97">
        <v>1177</v>
      </c>
      <c r="U97">
        <v>3.7467480000000002</v>
      </c>
      <c r="V97">
        <v>1.175E-3</v>
      </c>
      <c r="W97">
        <v>4.4022999999999996E-3</v>
      </c>
      <c r="X97">
        <v>1.1297E-3</v>
      </c>
      <c r="Y97" t="b">
        <f t="shared" si="34"/>
        <v>1</v>
      </c>
      <c r="Z97" s="178">
        <f t="shared" si="35"/>
        <v>0</v>
      </c>
      <c r="AA97" s="181">
        <f t="shared" si="36"/>
        <v>3.1050000037780023E-7</v>
      </c>
      <c r="AB97" s="46">
        <f t="shared" si="37"/>
        <v>0.99999563292925209</v>
      </c>
      <c r="AC97" s="46">
        <f t="shared" si="38"/>
        <v>1.0000019305740797</v>
      </c>
      <c r="AD97" t="s">
        <v>344</v>
      </c>
      <c r="AE97">
        <v>949487829</v>
      </c>
      <c r="AF97">
        <v>1.1297E-3</v>
      </c>
      <c r="AG97">
        <v>1072634.33</v>
      </c>
      <c r="AH97" t="b">
        <f t="shared" si="39"/>
        <v>1</v>
      </c>
      <c r="AI97" s="178">
        <f t="shared" si="40"/>
        <v>0</v>
      </c>
      <c r="AJ97" s="46">
        <f t="shared" si="41"/>
        <v>1.0000019305740797</v>
      </c>
      <c r="AK97" s="46">
        <f t="shared" si="42"/>
        <v>3.7873396649956703E-4</v>
      </c>
      <c r="AL97" t="s">
        <v>344</v>
      </c>
      <c r="AM97">
        <v>5608577</v>
      </c>
      <c r="AN97" t="b">
        <f t="shared" si="43"/>
        <v>1</v>
      </c>
      <c r="AO97" s="178">
        <f t="shared" si="44"/>
        <v>0</v>
      </c>
      <c r="AP97">
        <v>81</v>
      </c>
      <c r="AQ97" t="s">
        <v>344</v>
      </c>
      <c r="AR97">
        <v>5608577</v>
      </c>
      <c r="AS97">
        <v>1072634.33</v>
      </c>
      <c r="AT97">
        <v>6681211</v>
      </c>
      <c r="AU97" t="b">
        <f t="shared" si="45"/>
        <v>1</v>
      </c>
      <c r="AV97" s="46">
        <f t="shared" si="46"/>
        <v>0</v>
      </c>
      <c r="AW97" s="46">
        <f t="shared" si="47"/>
        <v>3.7873396649956703E-4</v>
      </c>
      <c r="AX97" s="46">
        <f t="shared" si="48"/>
        <v>-0.32962126657366753</v>
      </c>
    </row>
    <row r="98" spans="1:50" x14ac:dyDescent="0.25">
      <c r="A98" s="41" t="s">
        <v>481</v>
      </c>
      <c r="B98" s="41" t="s">
        <v>116</v>
      </c>
      <c r="C98" s="84" t="s">
        <v>345</v>
      </c>
      <c r="D98" s="84"/>
      <c r="E98" s="84"/>
      <c r="F98" s="84"/>
      <c r="G98" s="42">
        <v>7733965</v>
      </c>
      <c r="H98" s="43">
        <v>1392</v>
      </c>
      <c r="I98" s="44">
        <f t="shared" si="33"/>
        <v>1392</v>
      </c>
      <c r="J98" s="45">
        <v>3.6871746770999998</v>
      </c>
      <c r="K98" s="37">
        <f t="shared" si="49"/>
        <v>5.1236985231736783E-3</v>
      </c>
      <c r="L98" s="37">
        <f t="shared" si="50"/>
        <v>1.3148140220807284E-3</v>
      </c>
      <c r="M98" s="38">
        <f t="shared" si="51"/>
        <v>1</v>
      </c>
      <c r="N98" s="37">
        <f t="shared" si="52"/>
        <v>4.608294930875576E-3</v>
      </c>
      <c r="O98" s="39">
        <f t="shared" si="53"/>
        <v>7733965</v>
      </c>
      <c r="P98" s="39">
        <f t="shared" si="54"/>
        <v>1248399.9113641889</v>
      </c>
      <c r="Q98" s="39">
        <f t="shared" si="55"/>
        <v>0</v>
      </c>
      <c r="R98" s="39">
        <f t="shared" si="56"/>
        <v>8982364.9113641884</v>
      </c>
      <c r="S98" t="s">
        <v>345</v>
      </c>
      <c r="T98">
        <v>1392</v>
      </c>
      <c r="U98">
        <v>3.6871749999999999</v>
      </c>
      <c r="V98">
        <v>1.3895999999999999E-3</v>
      </c>
      <c r="W98">
        <v>5.1237000000000001E-3</v>
      </c>
      <c r="X98">
        <v>1.3148000000000001E-3</v>
      </c>
      <c r="Y98" t="b">
        <f t="shared" si="34"/>
        <v>1</v>
      </c>
      <c r="Z98" s="178">
        <f t="shared" si="35"/>
        <v>0</v>
      </c>
      <c r="AA98" s="181">
        <f t="shared" si="36"/>
        <v>3.229000000715132E-7</v>
      </c>
      <c r="AB98" s="46">
        <f t="shared" si="37"/>
        <v>1.0000002882344297</v>
      </c>
      <c r="AC98" s="46">
        <f t="shared" si="38"/>
        <v>0.99998933531245271</v>
      </c>
      <c r="AD98" t="s">
        <v>345</v>
      </c>
      <c r="AE98">
        <v>949487829</v>
      </c>
      <c r="AF98">
        <v>1.3148000000000001E-3</v>
      </c>
      <c r="AG98">
        <v>1248399.9099999999</v>
      </c>
      <c r="AH98" t="b">
        <f t="shared" si="39"/>
        <v>1</v>
      </c>
      <c r="AI98" s="178">
        <f t="shared" si="40"/>
        <v>0</v>
      </c>
      <c r="AJ98" s="46">
        <f t="shared" si="41"/>
        <v>0.99998933531245271</v>
      </c>
      <c r="AK98" s="46">
        <f t="shared" si="42"/>
        <v>-1.3641889672726393E-3</v>
      </c>
      <c r="AL98" t="s">
        <v>345</v>
      </c>
      <c r="AM98">
        <v>7733965</v>
      </c>
      <c r="AN98" t="b">
        <f t="shared" si="43"/>
        <v>1</v>
      </c>
      <c r="AO98" s="178">
        <f t="shared" si="44"/>
        <v>0</v>
      </c>
      <c r="AP98">
        <v>82</v>
      </c>
      <c r="AQ98" t="s">
        <v>345</v>
      </c>
      <c r="AR98">
        <v>7733965</v>
      </c>
      <c r="AS98">
        <v>1248399.9099999999</v>
      </c>
      <c r="AT98">
        <v>8982365</v>
      </c>
      <c r="AU98" t="b">
        <f t="shared" si="45"/>
        <v>1</v>
      </c>
      <c r="AV98" s="46">
        <f t="shared" si="46"/>
        <v>0</v>
      </c>
      <c r="AW98" s="46">
        <f t="shared" si="47"/>
        <v>-1.3641889672726393E-3</v>
      </c>
      <c r="AX98" s="46">
        <f t="shared" si="48"/>
        <v>8.863581158220768E-2</v>
      </c>
    </row>
    <row r="99" spans="1:50" x14ac:dyDescent="0.25">
      <c r="A99" s="41" t="s">
        <v>481</v>
      </c>
      <c r="B99" s="41" t="s">
        <v>117</v>
      </c>
      <c r="C99" s="84" t="s">
        <v>346</v>
      </c>
      <c r="D99" s="84"/>
      <c r="E99" s="84"/>
      <c r="F99" s="84"/>
      <c r="G99" s="42">
        <v>53376078</v>
      </c>
      <c r="H99" s="43">
        <v>5502</v>
      </c>
      <c r="I99" s="44">
        <f t="shared" si="33"/>
        <v>5502</v>
      </c>
      <c r="J99" s="45">
        <v>3.7195881694000001</v>
      </c>
      <c r="K99" s="37">
        <f t="shared" si="49"/>
        <v>2.0429891685098636E-2</v>
      </c>
      <c r="L99" s="37">
        <f t="shared" si="50"/>
        <v>5.2426012060756135E-3</v>
      </c>
      <c r="M99" s="38">
        <f t="shared" si="51"/>
        <v>1</v>
      </c>
      <c r="N99" s="37">
        <f t="shared" si="52"/>
        <v>4.608294930875576E-3</v>
      </c>
      <c r="O99" s="39">
        <f t="shared" si="53"/>
        <v>53376078</v>
      </c>
      <c r="P99" s="39">
        <f t="shared" si="54"/>
        <v>4977786.0374695156</v>
      </c>
      <c r="Q99" s="39">
        <f t="shared" si="55"/>
        <v>0</v>
      </c>
      <c r="R99" s="39">
        <f t="shared" si="56"/>
        <v>58353864.037469514</v>
      </c>
      <c r="S99" t="s">
        <v>346</v>
      </c>
      <c r="T99">
        <v>5502</v>
      </c>
      <c r="U99">
        <v>3.7195879999999999</v>
      </c>
      <c r="V99">
        <v>5.4925E-3</v>
      </c>
      <c r="W99">
        <v>2.0429900000000001E-2</v>
      </c>
      <c r="X99">
        <v>5.2426E-3</v>
      </c>
      <c r="Y99" t="b">
        <f t="shared" si="34"/>
        <v>1</v>
      </c>
      <c r="Z99" s="178">
        <f t="shared" si="35"/>
        <v>0</v>
      </c>
      <c r="AA99" s="181">
        <f t="shared" si="36"/>
        <v>-1.6940000024945334E-7</v>
      </c>
      <c r="AB99" s="46">
        <f t="shared" si="37"/>
        <v>1.0000004069968405</v>
      </c>
      <c r="AC99" s="46">
        <f t="shared" si="38"/>
        <v>0.99999976994709949</v>
      </c>
      <c r="AD99" t="s">
        <v>346</v>
      </c>
      <c r="AE99">
        <v>949487829</v>
      </c>
      <c r="AF99">
        <v>5.2426E-3</v>
      </c>
      <c r="AG99">
        <v>4977786.04</v>
      </c>
      <c r="AH99" t="b">
        <f t="shared" si="39"/>
        <v>1</v>
      </c>
      <c r="AI99" s="178">
        <f t="shared" si="40"/>
        <v>0</v>
      </c>
      <c r="AJ99" s="46">
        <f t="shared" si="41"/>
        <v>0.99999976994709949</v>
      </c>
      <c r="AK99" s="46">
        <f t="shared" si="42"/>
        <v>2.5304844602942467E-3</v>
      </c>
      <c r="AL99" t="s">
        <v>346</v>
      </c>
      <c r="AM99">
        <v>53376078</v>
      </c>
      <c r="AN99" t="b">
        <f t="shared" si="43"/>
        <v>1</v>
      </c>
      <c r="AO99" s="178">
        <f t="shared" si="44"/>
        <v>0</v>
      </c>
      <c r="AP99">
        <v>83</v>
      </c>
      <c r="AQ99" t="s">
        <v>346</v>
      </c>
      <c r="AR99">
        <v>53376078</v>
      </c>
      <c r="AS99">
        <v>4977786.04</v>
      </c>
      <c r="AT99">
        <v>58353864</v>
      </c>
      <c r="AU99" t="b">
        <f t="shared" si="45"/>
        <v>1</v>
      </c>
      <c r="AV99" s="46">
        <f t="shared" si="46"/>
        <v>0</v>
      </c>
      <c r="AW99" s="46">
        <f t="shared" si="47"/>
        <v>2.5304844602942467E-3</v>
      </c>
      <c r="AX99" s="46">
        <f t="shared" si="48"/>
        <v>-3.7469513714313507E-2</v>
      </c>
    </row>
    <row r="100" spans="1:50" x14ac:dyDescent="0.25">
      <c r="A100" s="41" t="s">
        <v>481</v>
      </c>
      <c r="B100" s="41" t="s">
        <v>118</v>
      </c>
      <c r="C100" s="84" t="s">
        <v>347</v>
      </c>
      <c r="D100" s="84"/>
      <c r="E100" s="84"/>
      <c r="F100" s="84"/>
      <c r="G100" s="42">
        <v>10656480</v>
      </c>
      <c r="H100" s="43">
        <v>4370</v>
      </c>
      <c r="I100" s="44">
        <f t="shared" si="33"/>
        <v>4370</v>
      </c>
      <c r="J100" s="45">
        <v>4.3656947397000003</v>
      </c>
      <c r="K100" s="37">
        <f t="shared" si="49"/>
        <v>1.9045194960791715E-2</v>
      </c>
      <c r="L100" s="37">
        <f t="shared" si="50"/>
        <v>4.8872683032489496E-3</v>
      </c>
      <c r="M100" s="38">
        <f t="shared" si="51"/>
        <v>1</v>
      </c>
      <c r="N100" s="37">
        <f t="shared" si="52"/>
        <v>4.608294930875576E-3</v>
      </c>
      <c r="O100" s="39">
        <f t="shared" si="53"/>
        <v>10656480</v>
      </c>
      <c r="P100" s="39">
        <f t="shared" si="54"/>
        <v>4640401.7709923591</v>
      </c>
      <c r="Q100" s="39">
        <f t="shared" si="55"/>
        <v>0</v>
      </c>
      <c r="R100" s="39">
        <f t="shared" si="56"/>
        <v>15296881.770992359</v>
      </c>
      <c r="S100" t="s">
        <v>347</v>
      </c>
      <c r="T100">
        <v>4370</v>
      </c>
      <c r="U100">
        <v>4.3656949999999997</v>
      </c>
      <c r="V100">
        <v>4.3625000000000001E-3</v>
      </c>
      <c r="W100">
        <v>1.9045200000000002E-2</v>
      </c>
      <c r="X100">
        <v>4.8872999999999998E-3</v>
      </c>
      <c r="Y100" t="b">
        <f t="shared" si="34"/>
        <v>1</v>
      </c>
      <c r="Z100" s="178">
        <f t="shared" si="35"/>
        <v>0</v>
      </c>
      <c r="AA100" s="181">
        <f t="shared" si="36"/>
        <v>2.6029999933285808E-7</v>
      </c>
      <c r="AB100" s="46">
        <f t="shared" si="37"/>
        <v>1.0000002645921082</v>
      </c>
      <c r="AC100" s="46">
        <f t="shared" si="38"/>
        <v>1.0000064855762123</v>
      </c>
      <c r="AD100" t="s">
        <v>347</v>
      </c>
      <c r="AE100">
        <v>949487829</v>
      </c>
      <c r="AF100">
        <v>4.8872999999999998E-3</v>
      </c>
      <c r="AG100">
        <v>4640401.7699999996</v>
      </c>
      <c r="AH100" t="b">
        <f t="shared" si="39"/>
        <v>1</v>
      </c>
      <c r="AI100" s="178">
        <f t="shared" si="40"/>
        <v>0</v>
      </c>
      <c r="AJ100" s="46">
        <f t="shared" si="41"/>
        <v>1.0000064855762123</v>
      </c>
      <c r="AK100" s="46">
        <f t="shared" si="42"/>
        <v>-9.9235959351062775E-4</v>
      </c>
      <c r="AL100" t="s">
        <v>347</v>
      </c>
      <c r="AM100">
        <v>10656480</v>
      </c>
      <c r="AN100" t="b">
        <f t="shared" si="43"/>
        <v>1</v>
      </c>
      <c r="AO100" s="178">
        <f t="shared" si="44"/>
        <v>0</v>
      </c>
      <c r="AP100">
        <v>84</v>
      </c>
      <c r="AQ100" t="s">
        <v>347</v>
      </c>
      <c r="AR100">
        <v>10656480</v>
      </c>
      <c r="AS100">
        <v>4640401.7699999996</v>
      </c>
      <c r="AT100">
        <v>15296882</v>
      </c>
      <c r="AU100" t="b">
        <f t="shared" si="45"/>
        <v>1</v>
      </c>
      <c r="AV100" s="46">
        <f t="shared" si="46"/>
        <v>0</v>
      </c>
      <c r="AW100" s="46">
        <f t="shared" si="47"/>
        <v>-9.9235959351062775E-4</v>
      </c>
      <c r="AX100" s="46">
        <f t="shared" si="48"/>
        <v>0.22900764085352421</v>
      </c>
    </row>
    <row r="101" spans="1:50" x14ac:dyDescent="0.25">
      <c r="A101" s="41" t="s">
        <v>481</v>
      </c>
      <c r="B101" s="41" t="s">
        <v>119</v>
      </c>
      <c r="C101" s="84" t="s">
        <v>348</v>
      </c>
      <c r="D101" s="84"/>
      <c r="E101" s="84"/>
      <c r="F101" s="84"/>
      <c r="G101" s="42">
        <v>39940300</v>
      </c>
      <c r="H101" s="43">
        <v>11555</v>
      </c>
      <c r="I101" s="44">
        <f t="shared" si="33"/>
        <v>11555</v>
      </c>
      <c r="J101" s="45">
        <v>3.7882232062000001</v>
      </c>
      <c r="K101" s="37">
        <f t="shared" si="49"/>
        <v>4.3697453645195748E-2</v>
      </c>
      <c r="L101" s="37">
        <f t="shared" si="50"/>
        <v>1.1213389023977607E-2</v>
      </c>
      <c r="M101" s="38">
        <f t="shared" si="51"/>
        <v>1</v>
      </c>
      <c r="N101" s="37">
        <f t="shared" si="52"/>
        <v>4.608294930875576E-3</v>
      </c>
      <c r="O101" s="39">
        <f t="shared" si="53"/>
        <v>39940300</v>
      </c>
      <c r="P101" s="39">
        <f t="shared" si="54"/>
        <v>10646976.400108928</v>
      </c>
      <c r="Q101" s="39">
        <f t="shared" si="55"/>
        <v>0</v>
      </c>
      <c r="R101" s="39">
        <f t="shared" si="56"/>
        <v>50587276.400108926</v>
      </c>
      <c r="S101" t="s">
        <v>348</v>
      </c>
      <c r="T101">
        <v>11555</v>
      </c>
      <c r="U101">
        <v>3.7882229999999999</v>
      </c>
      <c r="V101">
        <v>1.15351E-2</v>
      </c>
      <c r="W101">
        <v>4.36975E-2</v>
      </c>
      <c r="X101">
        <v>1.12134E-2</v>
      </c>
      <c r="Y101" t="b">
        <f t="shared" si="34"/>
        <v>1</v>
      </c>
      <c r="Z101" s="178">
        <f t="shared" si="35"/>
        <v>0</v>
      </c>
      <c r="AA101" s="181">
        <f t="shared" si="36"/>
        <v>-2.0620000018567453E-7</v>
      </c>
      <c r="AB101" s="46">
        <f t="shared" si="37"/>
        <v>1.0000010608124819</v>
      </c>
      <c r="AC101" s="46">
        <f t="shared" si="38"/>
        <v>1.0000009788318562</v>
      </c>
      <c r="AD101" t="s">
        <v>348</v>
      </c>
      <c r="AE101">
        <v>949487829</v>
      </c>
      <c r="AF101">
        <v>1.12134E-2</v>
      </c>
      <c r="AG101">
        <v>10646976.4</v>
      </c>
      <c r="AH101" t="b">
        <f t="shared" si="39"/>
        <v>1</v>
      </c>
      <c r="AI101" s="178">
        <f t="shared" si="40"/>
        <v>0</v>
      </c>
      <c r="AJ101" s="46">
        <f t="shared" si="41"/>
        <v>1.0000009788318562</v>
      </c>
      <c r="AK101" s="46">
        <f t="shared" si="42"/>
        <v>-1.0892748832702637E-4</v>
      </c>
      <c r="AL101" t="s">
        <v>348</v>
      </c>
      <c r="AM101">
        <v>39940300</v>
      </c>
      <c r="AN101" t="b">
        <f t="shared" si="43"/>
        <v>1</v>
      </c>
      <c r="AO101" s="178">
        <f t="shared" si="44"/>
        <v>0</v>
      </c>
      <c r="AP101">
        <v>85</v>
      </c>
      <c r="AQ101" t="s">
        <v>348</v>
      </c>
      <c r="AR101">
        <v>39940300</v>
      </c>
      <c r="AS101">
        <v>10646976.4</v>
      </c>
      <c r="AT101">
        <v>50587276</v>
      </c>
      <c r="AU101" t="b">
        <f t="shared" si="45"/>
        <v>1</v>
      </c>
      <c r="AV101" s="46">
        <f t="shared" si="46"/>
        <v>0</v>
      </c>
      <c r="AW101" s="46">
        <f t="shared" si="47"/>
        <v>-1.0892748832702637E-4</v>
      </c>
      <c r="AX101" s="46">
        <f t="shared" si="48"/>
        <v>-0.40010892599821091</v>
      </c>
    </row>
    <row r="102" spans="1:50" x14ac:dyDescent="0.25">
      <c r="A102" s="41" t="s">
        <v>481</v>
      </c>
      <c r="B102" s="41" t="s">
        <v>120</v>
      </c>
      <c r="C102" s="84" t="s">
        <v>349</v>
      </c>
      <c r="D102" s="84"/>
      <c r="E102" s="84"/>
      <c r="F102" s="84"/>
      <c r="G102" s="42">
        <v>22498538</v>
      </c>
      <c r="H102" s="43">
        <v>3491</v>
      </c>
      <c r="I102" s="44">
        <f t="shared" si="33"/>
        <v>3491</v>
      </c>
      <c r="J102" s="45">
        <v>3.9118310823</v>
      </c>
      <c r="K102" s="37">
        <f t="shared" si="49"/>
        <v>1.363265870672279E-2</v>
      </c>
      <c r="L102" s="37">
        <f t="shared" si="50"/>
        <v>3.4983344052681429E-3</v>
      </c>
      <c r="M102" s="38">
        <f t="shared" si="51"/>
        <v>1</v>
      </c>
      <c r="N102" s="37">
        <f t="shared" si="52"/>
        <v>4.608294930875576E-3</v>
      </c>
      <c r="O102" s="39">
        <f t="shared" si="53"/>
        <v>22498538</v>
      </c>
      <c r="P102" s="39">
        <f t="shared" si="54"/>
        <v>3321625.9395740554</v>
      </c>
      <c r="Q102" s="39">
        <f t="shared" si="55"/>
        <v>0</v>
      </c>
      <c r="R102" s="39">
        <f t="shared" si="56"/>
        <v>25820163.939574055</v>
      </c>
      <c r="S102" t="s">
        <v>349</v>
      </c>
      <c r="T102">
        <v>3491</v>
      </c>
      <c r="U102">
        <v>3.9118309999999998</v>
      </c>
      <c r="V102">
        <v>3.4849999999999998E-3</v>
      </c>
      <c r="W102">
        <v>1.3632699999999999E-2</v>
      </c>
      <c r="X102">
        <v>3.4983000000000002E-3</v>
      </c>
      <c r="Y102" t="b">
        <f t="shared" si="34"/>
        <v>1</v>
      </c>
      <c r="Z102" s="178">
        <f t="shared" si="35"/>
        <v>0</v>
      </c>
      <c r="AA102" s="181">
        <f t="shared" si="36"/>
        <v>-8.2300000148194385E-8</v>
      </c>
      <c r="AB102" s="46">
        <f t="shared" si="37"/>
        <v>1.0000030289966249</v>
      </c>
      <c r="AC102" s="46">
        <f t="shared" si="38"/>
        <v>0.99999016524318229</v>
      </c>
      <c r="AD102" t="s">
        <v>349</v>
      </c>
      <c r="AE102">
        <v>949487829</v>
      </c>
      <c r="AF102">
        <v>3.4983000000000002E-3</v>
      </c>
      <c r="AG102">
        <v>3321625.94</v>
      </c>
      <c r="AH102" t="b">
        <f t="shared" si="39"/>
        <v>1</v>
      </c>
      <c r="AI102" s="178">
        <f t="shared" si="40"/>
        <v>0</v>
      </c>
      <c r="AJ102" s="46">
        <f t="shared" si="41"/>
        <v>0.99999016524318229</v>
      </c>
      <c r="AK102" s="46">
        <f t="shared" si="42"/>
        <v>4.2594457045197487E-4</v>
      </c>
      <c r="AL102" t="s">
        <v>349</v>
      </c>
      <c r="AM102">
        <v>22498538</v>
      </c>
      <c r="AN102" t="b">
        <f t="shared" si="43"/>
        <v>1</v>
      </c>
      <c r="AO102" s="178">
        <f t="shared" si="44"/>
        <v>0</v>
      </c>
      <c r="AP102">
        <v>86</v>
      </c>
      <c r="AQ102" t="s">
        <v>349</v>
      </c>
      <c r="AR102">
        <v>22498538</v>
      </c>
      <c r="AS102">
        <v>3321625.94</v>
      </c>
      <c r="AT102">
        <v>25820164</v>
      </c>
      <c r="AU102" t="b">
        <f t="shared" si="45"/>
        <v>1</v>
      </c>
      <c r="AV102" s="46">
        <f t="shared" si="46"/>
        <v>0</v>
      </c>
      <c r="AW102" s="46">
        <f t="shared" si="47"/>
        <v>4.2594457045197487E-4</v>
      </c>
      <c r="AX102" s="46">
        <f t="shared" si="48"/>
        <v>6.0425944626331329E-2</v>
      </c>
    </row>
    <row r="103" spans="1:50" x14ac:dyDescent="0.25">
      <c r="A103" s="41" t="s">
        <v>481</v>
      </c>
      <c r="B103" s="41" t="s">
        <v>121</v>
      </c>
      <c r="C103" s="84" t="s">
        <v>350</v>
      </c>
      <c r="D103" s="84"/>
      <c r="E103" s="84"/>
      <c r="F103" s="84"/>
      <c r="G103" s="42">
        <v>23610964</v>
      </c>
      <c r="H103" s="43">
        <v>3410</v>
      </c>
      <c r="I103" s="44">
        <f t="shared" si="33"/>
        <v>3410</v>
      </c>
      <c r="J103" s="45">
        <v>3.607055302</v>
      </c>
      <c r="K103" s="37">
        <f t="shared" si="49"/>
        <v>1.2278853000687812E-2</v>
      </c>
      <c r="L103" s="37">
        <f t="shared" si="50"/>
        <v>3.1509285777361327E-3</v>
      </c>
      <c r="M103" s="38">
        <f t="shared" si="51"/>
        <v>1</v>
      </c>
      <c r="N103" s="37">
        <f t="shared" si="52"/>
        <v>4.608294930875576E-3</v>
      </c>
      <c r="O103" s="39">
        <f t="shared" si="53"/>
        <v>23610964</v>
      </c>
      <c r="P103" s="39">
        <f t="shared" si="54"/>
        <v>2991768.3346087383</v>
      </c>
      <c r="Q103" s="39">
        <f t="shared" si="55"/>
        <v>0</v>
      </c>
      <c r="R103" s="39">
        <f t="shared" si="56"/>
        <v>26602732.334608737</v>
      </c>
      <c r="S103" t="s">
        <v>350</v>
      </c>
      <c r="T103">
        <v>3410</v>
      </c>
      <c r="U103">
        <v>3.6070549999999999</v>
      </c>
      <c r="V103">
        <v>3.4041000000000002E-3</v>
      </c>
      <c r="W103">
        <v>1.2278900000000001E-2</v>
      </c>
      <c r="X103">
        <v>3.1508999999999999E-3</v>
      </c>
      <c r="Y103" t="b">
        <f t="shared" si="34"/>
        <v>1</v>
      </c>
      <c r="Z103" s="178">
        <f t="shared" si="35"/>
        <v>0</v>
      </c>
      <c r="AA103" s="181">
        <f t="shared" si="36"/>
        <v>-3.0200000011859629E-7</v>
      </c>
      <c r="AB103" s="46">
        <f t="shared" si="37"/>
        <v>1.0000038276630714</v>
      </c>
      <c r="AC103" s="46">
        <f t="shared" si="38"/>
        <v>0.99999093037641829</v>
      </c>
      <c r="AD103" t="s">
        <v>350</v>
      </c>
      <c r="AE103">
        <v>949487829</v>
      </c>
      <c r="AF103">
        <v>3.1508999999999999E-3</v>
      </c>
      <c r="AG103">
        <v>2991768.33</v>
      </c>
      <c r="AH103" t="b">
        <f t="shared" si="39"/>
        <v>1</v>
      </c>
      <c r="AI103" s="178">
        <f t="shared" si="40"/>
        <v>0</v>
      </c>
      <c r="AJ103" s="46">
        <f t="shared" si="41"/>
        <v>0.99999093037641829</v>
      </c>
      <c r="AK103" s="46">
        <f t="shared" si="42"/>
        <v>-4.6087382361292839E-3</v>
      </c>
      <c r="AL103" t="s">
        <v>350</v>
      </c>
      <c r="AM103">
        <v>23610964</v>
      </c>
      <c r="AN103" t="b">
        <f t="shared" si="43"/>
        <v>1</v>
      </c>
      <c r="AO103" s="178">
        <f t="shared" si="44"/>
        <v>0</v>
      </c>
      <c r="AP103">
        <v>87</v>
      </c>
      <c r="AQ103" t="s">
        <v>350</v>
      </c>
      <c r="AR103">
        <v>23610964</v>
      </c>
      <c r="AS103">
        <v>2991768.33</v>
      </c>
      <c r="AT103">
        <v>26602732</v>
      </c>
      <c r="AU103" t="b">
        <f t="shared" si="45"/>
        <v>1</v>
      </c>
      <c r="AV103" s="46">
        <f t="shared" si="46"/>
        <v>0</v>
      </c>
      <c r="AW103" s="46">
        <f t="shared" si="47"/>
        <v>-4.6087382361292839E-3</v>
      </c>
      <c r="AX103" s="46">
        <f t="shared" si="48"/>
        <v>-0.33460873737931252</v>
      </c>
    </row>
    <row r="104" spans="1:50" x14ac:dyDescent="0.25">
      <c r="A104" s="41" t="s">
        <v>481</v>
      </c>
      <c r="B104" s="41" t="s">
        <v>122</v>
      </c>
      <c r="C104" s="84" t="s">
        <v>351</v>
      </c>
      <c r="D104" s="84"/>
      <c r="E104" s="84"/>
      <c r="F104" s="84"/>
      <c r="G104" s="42">
        <v>9028136</v>
      </c>
      <c r="H104" s="43">
        <v>1636</v>
      </c>
      <c r="I104" s="44">
        <f t="shared" si="33"/>
        <v>1636</v>
      </c>
      <c r="J104" s="45">
        <v>3.8367729957000001</v>
      </c>
      <c r="K104" s="37">
        <f t="shared" si="49"/>
        <v>6.2661389989140757E-3</v>
      </c>
      <c r="L104" s="37">
        <f t="shared" si="50"/>
        <v>1.6079805208710663E-3</v>
      </c>
      <c r="M104" s="38">
        <f t="shared" si="51"/>
        <v>1</v>
      </c>
      <c r="N104" s="37">
        <f t="shared" si="52"/>
        <v>4.608294930875576E-3</v>
      </c>
      <c r="O104" s="39">
        <f t="shared" si="53"/>
        <v>9028136</v>
      </c>
      <c r="P104" s="39">
        <f t="shared" si="54"/>
        <v>1526757.9338361579</v>
      </c>
      <c r="Q104" s="39">
        <f t="shared" si="55"/>
        <v>0</v>
      </c>
      <c r="R104" s="39">
        <f t="shared" si="56"/>
        <v>10554893.933836158</v>
      </c>
      <c r="S104" t="s">
        <v>351</v>
      </c>
      <c r="T104">
        <v>1636</v>
      </c>
      <c r="U104">
        <v>3.836773</v>
      </c>
      <c r="V104">
        <v>1.6332E-3</v>
      </c>
      <c r="W104">
        <v>6.2661000000000001E-3</v>
      </c>
      <c r="X104">
        <v>1.6080000000000001E-3</v>
      </c>
      <c r="Y104" t="b">
        <f t="shared" si="34"/>
        <v>1</v>
      </c>
      <c r="Z104" s="178">
        <f t="shared" si="35"/>
        <v>0</v>
      </c>
      <c r="AA104" s="181">
        <f t="shared" si="36"/>
        <v>4.2999999116943854E-9</v>
      </c>
      <c r="AB104" s="46">
        <f t="shared" si="37"/>
        <v>0.99999377624497598</v>
      </c>
      <c r="AC104" s="46">
        <f t="shared" si="38"/>
        <v>1.0000121140329008</v>
      </c>
      <c r="AD104" t="s">
        <v>351</v>
      </c>
      <c r="AE104">
        <v>949487829</v>
      </c>
      <c r="AF104">
        <v>1.6080000000000001E-3</v>
      </c>
      <c r="AG104">
        <v>1526757.93</v>
      </c>
      <c r="AH104" t="b">
        <f t="shared" si="39"/>
        <v>1</v>
      </c>
      <c r="AI104" s="178">
        <f t="shared" si="40"/>
        <v>0</v>
      </c>
      <c r="AJ104" s="46">
        <f t="shared" si="41"/>
        <v>1.0000121140329008</v>
      </c>
      <c r="AK104" s="46">
        <f t="shared" si="42"/>
        <v>-3.8361579645425081E-3</v>
      </c>
      <c r="AL104" t="s">
        <v>351</v>
      </c>
      <c r="AM104">
        <v>9028136</v>
      </c>
      <c r="AN104" t="b">
        <f t="shared" si="43"/>
        <v>1</v>
      </c>
      <c r="AO104" s="178">
        <f t="shared" si="44"/>
        <v>0</v>
      </c>
      <c r="AP104">
        <v>88</v>
      </c>
      <c r="AQ104" t="s">
        <v>351</v>
      </c>
      <c r="AR104">
        <v>9028136</v>
      </c>
      <c r="AS104">
        <v>1526757.93</v>
      </c>
      <c r="AT104">
        <v>10554894</v>
      </c>
      <c r="AU104" t="b">
        <f t="shared" si="45"/>
        <v>1</v>
      </c>
      <c r="AV104" s="46">
        <f t="shared" si="46"/>
        <v>0</v>
      </c>
      <c r="AW104" s="46">
        <f t="shared" si="47"/>
        <v>-3.8361579645425081E-3</v>
      </c>
      <c r="AX104" s="46">
        <f t="shared" si="48"/>
        <v>6.6163841634988785E-2</v>
      </c>
    </row>
    <row r="105" spans="1:50" x14ac:dyDescent="0.25">
      <c r="A105" s="41" t="s">
        <v>481</v>
      </c>
      <c r="B105" s="41" t="s">
        <v>123</v>
      </c>
      <c r="C105" s="84" t="s">
        <v>352</v>
      </c>
      <c r="D105" s="84"/>
      <c r="E105" s="84"/>
      <c r="F105" s="84"/>
      <c r="G105" s="42">
        <v>21520610</v>
      </c>
      <c r="H105" s="43">
        <v>3852</v>
      </c>
      <c r="I105" s="44">
        <f t="shared" si="33"/>
        <v>3852</v>
      </c>
      <c r="J105" s="45">
        <v>4.1248007231999999</v>
      </c>
      <c r="K105" s="37">
        <f t="shared" si="49"/>
        <v>1.5861339851842265E-2</v>
      </c>
      <c r="L105" s="37">
        <f t="shared" si="50"/>
        <v>4.0702457320366345E-3</v>
      </c>
      <c r="M105" s="38">
        <f t="shared" si="51"/>
        <v>1</v>
      </c>
      <c r="N105" s="37">
        <f t="shared" si="52"/>
        <v>4.608294930875576E-3</v>
      </c>
      <c r="O105" s="39">
        <f t="shared" si="53"/>
        <v>21520610</v>
      </c>
      <c r="P105" s="39">
        <f t="shared" si="54"/>
        <v>3864648.7836079798</v>
      </c>
      <c r="Q105" s="39">
        <f t="shared" si="55"/>
        <v>0</v>
      </c>
      <c r="R105" s="39">
        <f t="shared" si="56"/>
        <v>25385258.783607978</v>
      </c>
      <c r="S105" t="s">
        <v>352</v>
      </c>
      <c r="T105">
        <v>3852</v>
      </c>
      <c r="U105">
        <v>4.1248009999999997</v>
      </c>
      <c r="V105">
        <v>3.8454000000000001E-3</v>
      </c>
      <c r="W105">
        <v>1.5861299999999998E-2</v>
      </c>
      <c r="X105">
        <v>4.0702000000000004E-3</v>
      </c>
      <c r="Y105" t="b">
        <f t="shared" si="34"/>
        <v>1</v>
      </c>
      <c r="Z105" s="178">
        <f t="shared" si="35"/>
        <v>0</v>
      </c>
      <c r="AA105" s="181">
        <f t="shared" si="36"/>
        <v>2.7679999980989578E-7</v>
      </c>
      <c r="AB105" s="46">
        <f t="shared" si="37"/>
        <v>0.99999748748575845</v>
      </c>
      <c r="AC105" s="46">
        <f t="shared" si="38"/>
        <v>0.99998876430573358</v>
      </c>
      <c r="AD105" t="s">
        <v>352</v>
      </c>
      <c r="AE105">
        <v>949487829</v>
      </c>
      <c r="AF105">
        <v>4.0702000000000004E-3</v>
      </c>
      <c r="AG105">
        <v>3864648.78</v>
      </c>
      <c r="AH105" t="b">
        <f t="shared" si="39"/>
        <v>1</v>
      </c>
      <c r="AI105" s="178">
        <f t="shared" si="40"/>
        <v>0</v>
      </c>
      <c r="AJ105" s="46">
        <f t="shared" si="41"/>
        <v>0.99998876430573358</v>
      </c>
      <c r="AK105" s="46">
        <f t="shared" si="42"/>
        <v>-3.6079799756407738E-3</v>
      </c>
      <c r="AL105" t="s">
        <v>352</v>
      </c>
      <c r="AM105">
        <v>21520610</v>
      </c>
      <c r="AN105" t="b">
        <f t="shared" si="43"/>
        <v>1</v>
      </c>
      <c r="AO105" s="178">
        <f t="shared" si="44"/>
        <v>0</v>
      </c>
      <c r="AP105">
        <v>89</v>
      </c>
      <c r="AQ105" t="s">
        <v>352</v>
      </c>
      <c r="AR105">
        <v>21520610</v>
      </c>
      <c r="AS105">
        <v>3864648.78</v>
      </c>
      <c r="AT105">
        <v>25385259</v>
      </c>
      <c r="AU105" t="b">
        <f t="shared" si="45"/>
        <v>1</v>
      </c>
      <c r="AV105" s="46">
        <f t="shared" si="46"/>
        <v>0</v>
      </c>
      <c r="AW105" s="46">
        <f t="shared" si="47"/>
        <v>-3.6079799756407738E-3</v>
      </c>
      <c r="AX105" s="46">
        <f t="shared" si="48"/>
        <v>0.21639202162623405</v>
      </c>
    </row>
    <row r="106" spans="1:50" x14ac:dyDescent="0.25">
      <c r="A106" s="41" t="s">
        <v>481</v>
      </c>
      <c r="B106" s="41" t="s">
        <v>124</v>
      </c>
      <c r="C106" s="84" t="s">
        <v>353</v>
      </c>
      <c r="D106" s="84"/>
      <c r="E106" s="84"/>
      <c r="F106" s="84"/>
      <c r="G106" s="42">
        <v>11138551</v>
      </c>
      <c r="H106" s="43">
        <v>5826</v>
      </c>
      <c r="I106" s="44">
        <f t="shared" si="33"/>
        <v>5826</v>
      </c>
      <c r="J106" s="45">
        <v>3.7055564420999998</v>
      </c>
      <c r="K106" s="37">
        <f t="shared" si="49"/>
        <v>2.1551352645655553E-2</v>
      </c>
      <c r="L106" s="37">
        <f t="shared" si="50"/>
        <v>5.5303840624414532E-3</v>
      </c>
      <c r="M106" s="38">
        <f t="shared" si="51"/>
        <v>1</v>
      </c>
      <c r="N106" s="37">
        <f t="shared" si="52"/>
        <v>4.608294930875576E-3</v>
      </c>
      <c r="O106" s="39">
        <f t="shared" si="53"/>
        <v>11138551</v>
      </c>
      <c r="P106" s="39">
        <f t="shared" si="54"/>
        <v>5251032.3569837362</v>
      </c>
      <c r="Q106" s="39">
        <f t="shared" si="55"/>
        <v>0</v>
      </c>
      <c r="R106" s="39">
        <f t="shared" si="56"/>
        <v>16389583.356983736</v>
      </c>
      <c r="S106" t="s">
        <v>353</v>
      </c>
      <c r="T106">
        <v>5826</v>
      </c>
      <c r="U106">
        <v>3.7055560000000001</v>
      </c>
      <c r="V106">
        <v>5.816E-3</v>
      </c>
      <c r="W106">
        <v>2.1551399999999998E-2</v>
      </c>
      <c r="X106">
        <v>5.5304000000000004E-3</v>
      </c>
      <c r="Y106" t="b">
        <f t="shared" si="34"/>
        <v>1</v>
      </c>
      <c r="Z106" s="178">
        <f t="shared" si="35"/>
        <v>0</v>
      </c>
      <c r="AA106" s="181">
        <f t="shared" si="36"/>
        <v>-4.420999997201136E-7</v>
      </c>
      <c r="AB106" s="46">
        <f t="shared" si="37"/>
        <v>1.0000021972794573</v>
      </c>
      <c r="AC106" s="46">
        <f t="shared" si="38"/>
        <v>1.0000028818176763</v>
      </c>
      <c r="AD106" t="s">
        <v>353</v>
      </c>
      <c r="AE106">
        <v>949487829</v>
      </c>
      <c r="AF106">
        <v>5.5304000000000004E-3</v>
      </c>
      <c r="AG106">
        <v>5251032.3600000003</v>
      </c>
      <c r="AH106" t="b">
        <f t="shared" si="39"/>
        <v>1</v>
      </c>
      <c r="AI106" s="178">
        <f t="shared" si="40"/>
        <v>0</v>
      </c>
      <c r="AJ106" s="46">
        <f t="shared" si="41"/>
        <v>1.0000028818176763</v>
      </c>
      <c r="AK106" s="46">
        <f t="shared" si="42"/>
        <v>3.0162641778588295E-3</v>
      </c>
      <c r="AL106" t="s">
        <v>353</v>
      </c>
      <c r="AM106">
        <v>11138551</v>
      </c>
      <c r="AN106" t="b">
        <f t="shared" si="43"/>
        <v>1</v>
      </c>
      <c r="AO106" s="178">
        <f t="shared" si="44"/>
        <v>0</v>
      </c>
      <c r="AP106">
        <v>90</v>
      </c>
      <c r="AQ106" t="s">
        <v>353</v>
      </c>
      <c r="AR106">
        <v>11138551</v>
      </c>
      <c r="AS106">
        <v>5251032.3600000003</v>
      </c>
      <c r="AT106">
        <v>16389583</v>
      </c>
      <c r="AU106" t="b">
        <f t="shared" si="45"/>
        <v>1</v>
      </c>
      <c r="AV106" s="46">
        <f t="shared" si="46"/>
        <v>0</v>
      </c>
      <c r="AW106" s="46">
        <f t="shared" si="47"/>
        <v>3.0162641778588295E-3</v>
      </c>
      <c r="AX106" s="46">
        <f t="shared" si="48"/>
        <v>-0.3569837361574173</v>
      </c>
    </row>
    <row r="107" spans="1:50" x14ac:dyDescent="0.25">
      <c r="A107" s="41" t="s">
        <v>481</v>
      </c>
      <c r="B107" s="41" t="s">
        <v>125</v>
      </c>
      <c r="C107" s="84" t="s">
        <v>354</v>
      </c>
      <c r="D107" s="84"/>
      <c r="E107" s="84"/>
      <c r="F107" s="84"/>
      <c r="G107" s="42">
        <v>2565522</v>
      </c>
      <c r="H107" s="43">
        <v>1189</v>
      </c>
      <c r="I107" s="44">
        <f t="shared" si="33"/>
        <v>1189</v>
      </c>
      <c r="J107" s="45">
        <v>3.7186592839000001</v>
      </c>
      <c r="K107" s="37">
        <f t="shared" si="49"/>
        <v>4.4138631469023996E-3</v>
      </c>
      <c r="L107" s="37">
        <f t="shared" si="50"/>
        <v>1.1326601537629004E-3</v>
      </c>
      <c r="M107" s="38">
        <f t="shared" si="51"/>
        <v>1</v>
      </c>
      <c r="N107" s="37">
        <f t="shared" si="52"/>
        <v>4.608294930875576E-3</v>
      </c>
      <c r="O107" s="39">
        <f t="shared" si="53"/>
        <v>2565522</v>
      </c>
      <c r="P107" s="39">
        <f t="shared" si="54"/>
        <v>1075447.0303911425</v>
      </c>
      <c r="Q107" s="39">
        <f t="shared" si="55"/>
        <v>0</v>
      </c>
      <c r="R107" s="39">
        <f t="shared" si="56"/>
        <v>3640969.0303911427</v>
      </c>
      <c r="S107" t="s">
        <v>354</v>
      </c>
      <c r="T107">
        <v>1189</v>
      </c>
      <c r="U107">
        <v>3.7186590000000002</v>
      </c>
      <c r="V107">
        <v>1.1869999999999999E-3</v>
      </c>
      <c r="W107">
        <v>4.4139000000000001E-3</v>
      </c>
      <c r="X107">
        <v>1.1326999999999999E-3</v>
      </c>
      <c r="Y107" t="b">
        <f t="shared" si="34"/>
        <v>1</v>
      </c>
      <c r="Z107" s="178">
        <f t="shared" si="35"/>
        <v>0</v>
      </c>
      <c r="AA107" s="181">
        <f t="shared" si="36"/>
        <v>-2.838999999532632E-7</v>
      </c>
      <c r="AB107" s="46">
        <f t="shared" si="37"/>
        <v>1.0000083493974268</v>
      </c>
      <c r="AC107" s="46">
        <f t="shared" si="38"/>
        <v>1.0000351793403937</v>
      </c>
      <c r="AD107" t="s">
        <v>354</v>
      </c>
      <c r="AE107">
        <v>949487829</v>
      </c>
      <c r="AF107">
        <v>1.1326999999999999E-3</v>
      </c>
      <c r="AG107">
        <v>1075447.03</v>
      </c>
      <c r="AH107" t="b">
        <f t="shared" si="39"/>
        <v>1</v>
      </c>
      <c r="AI107" s="178">
        <f t="shared" si="40"/>
        <v>0</v>
      </c>
      <c r="AJ107" s="46">
        <f t="shared" si="41"/>
        <v>1.0000351793403937</v>
      </c>
      <c r="AK107" s="46">
        <f t="shared" si="42"/>
        <v>-3.9114244282245636E-4</v>
      </c>
      <c r="AL107" t="s">
        <v>354</v>
      </c>
      <c r="AM107">
        <v>2565522</v>
      </c>
      <c r="AN107" t="b">
        <f t="shared" si="43"/>
        <v>1</v>
      </c>
      <c r="AO107" s="178">
        <f t="shared" si="44"/>
        <v>0</v>
      </c>
      <c r="AP107">
        <v>91</v>
      </c>
      <c r="AQ107" t="s">
        <v>354</v>
      </c>
      <c r="AR107">
        <v>2565522</v>
      </c>
      <c r="AS107">
        <v>1075447.03</v>
      </c>
      <c r="AT107">
        <v>3640969</v>
      </c>
      <c r="AU107" t="b">
        <f t="shared" si="45"/>
        <v>1</v>
      </c>
      <c r="AV107" s="46">
        <f t="shared" si="46"/>
        <v>0</v>
      </c>
      <c r="AW107" s="46">
        <f t="shared" si="47"/>
        <v>-3.9114244282245636E-4</v>
      </c>
      <c r="AX107" s="46">
        <f t="shared" si="48"/>
        <v>-3.0391142703592777E-2</v>
      </c>
    </row>
    <row r="108" spans="1:50" x14ac:dyDescent="0.25">
      <c r="A108" s="41" t="s">
        <v>481</v>
      </c>
      <c r="B108" s="41" t="s">
        <v>126</v>
      </c>
      <c r="C108" s="84" t="s">
        <v>355</v>
      </c>
      <c r="D108" s="84"/>
      <c r="E108" s="84"/>
      <c r="F108" s="84"/>
      <c r="G108" s="42">
        <v>11482794</v>
      </c>
      <c r="H108" s="43">
        <v>2557</v>
      </c>
      <c r="I108" s="44">
        <f t="shared" si="33"/>
        <v>2557</v>
      </c>
      <c r="J108" s="45">
        <v>3.7232241204999998</v>
      </c>
      <c r="K108" s="37">
        <f t="shared" si="49"/>
        <v>9.5038708910895869E-3</v>
      </c>
      <c r="L108" s="37">
        <f t="shared" si="50"/>
        <v>2.4388286420703375E-3</v>
      </c>
      <c r="M108" s="38">
        <f t="shared" si="51"/>
        <v>1</v>
      </c>
      <c r="N108" s="37">
        <f t="shared" si="52"/>
        <v>4.608294930875576E-3</v>
      </c>
      <c r="O108" s="39">
        <f t="shared" si="53"/>
        <v>11482794</v>
      </c>
      <c r="P108" s="39">
        <f t="shared" si="54"/>
        <v>2315638.1126623829</v>
      </c>
      <c r="Q108" s="39">
        <f t="shared" si="55"/>
        <v>0</v>
      </c>
      <c r="R108" s="39">
        <f t="shared" si="56"/>
        <v>13798432.112662382</v>
      </c>
      <c r="S108" t="s">
        <v>355</v>
      </c>
      <c r="T108">
        <v>2557</v>
      </c>
      <c r="U108">
        <v>3.7232240000000001</v>
      </c>
      <c r="V108">
        <v>2.5525999999999999E-3</v>
      </c>
      <c r="W108">
        <v>9.5038999999999992E-3</v>
      </c>
      <c r="X108">
        <v>2.4388000000000001E-3</v>
      </c>
      <c r="Y108" t="b">
        <f t="shared" si="34"/>
        <v>1</v>
      </c>
      <c r="Z108" s="178">
        <f t="shared" si="35"/>
        <v>0</v>
      </c>
      <c r="AA108" s="181">
        <f t="shared" si="36"/>
        <v>-1.2049999975616288E-7</v>
      </c>
      <c r="AB108" s="46">
        <f t="shared" si="37"/>
        <v>1.000003062847838</v>
      </c>
      <c r="AC108" s="46">
        <f t="shared" si="38"/>
        <v>0.99998825580861095</v>
      </c>
      <c r="AD108" t="s">
        <v>355</v>
      </c>
      <c r="AE108">
        <v>949487829</v>
      </c>
      <c r="AF108">
        <v>2.4388000000000001E-3</v>
      </c>
      <c r="AG108">
        <v>2315638.11</v>
      </c>
      <c r="AH108" t="b">
        <f t="shared" si="39"/>
        <v>1</v>
      </c>
      <c r="AI108" s="178">
        <f t="shared" si="40"/>
        <v>0</v>
      </c>
      <c r="AJ108" s="46">
        <f t="shared" si="41"/>
        <v>0.99998825580861095</v>
      </c>
      <c r="AK108" s="46">
        <f t="shared" si="42"/>
        <v>-2.6623830199241638E-3</v>
      </c>
      <c r="AL108" t="s">
        <v>355</v>
      </c>
      <c r="AM108">
        <v>11482794</v>
      </c>
      <c r="AN108" t="b">
        <f t="shared" si="43"/>
        <v>1</v>
      </c>
      <c r="AO108" s="178">
        <f t="shared" si="44"/>
        <v>0</v>
      </c>
      <c r="AP108">
        <v>92</v>
      </c>
      <c r="AQ108" t="s">
        <v>355</v>
      </c>
      <c r="AR108">
        <v>11482794</v>
      </c>
      <c r="AS108">
        <v>2315638.11</v>
      </c>
      <c r="AT108">
        <v>13798432</v>
      </c>
      <c r="AU108" t="b">
        <f t="shared" si="45"/>
        <v>1</v>
      </c>
      <c r="AV108" s="46">
        <f t="shared" si="46"/>
        <v>0</v>
      </c>
      <c r="AW108" s="46">
        <f t="shared" si="47"/>
        <v>-2.6623830199241638E-3</v>
      </c>
      <c r="AX108" s="46">
        <f t="shared" si="48"/>
        <v>-0.11266238242387772</v>
      </c>
    </row>
    <row r="109" spans="1:50" x14ac:dyDescent="0.25">
      <c r="A109" s="41" t="s">
        <v>481</v>
      </c>
      <c r="B109" s="41" t="s">
        <v>127</v>
      </c>
      <c r="C109" s="84" t="s">
        <v>356</v>
      </c>
      <c r="D109" s="84"/>
      <c r="E109" s="84"/>
      <c r="F109" s="84"/>
      <c r="G109" s="42">
        <v>11587564</v>
      </c>
      <c r="H109" s="43">
        <v>2809</v>
      </c>
      <c r="I109" s="44">
        <f t="shared" si="33"/>
        <v>2809</v>
      </c>
      <c r="J109" s="45">
        <v>3.9462619760000002</v>
      </c>
      <c r="K109" s="37">
        <f t="shared" si="49"/>
        <v>1.1065939013906984E-2</v>
      </c>
      <c r="L109" s="37">
        <f t="shared" si="50"/>
        <v>2.8396775722008849E-3</v>
      </c>
      <c r="M109" s="38">
        <f t="shared" si="51"/>
        <v>1</v>
      </c>
      <c r="N109" s="37">
        <f t="shared" si="52"/>
        <v>4.608294930875576E-3</v>
      </c>
      <c r="O109" s="39">
        <f t="shared" si="53"/>
        <v>11587564</v>
      </c>
      <c r="P109" s="39">
        <f t="shared" si="54"/>
        <v>2696239.2930890089</v>
      </c>
      <c r="Q109" s="39">
        <f t="shared" si="55"/>
        <v>0</v>
      </c>
      <c r="R109" s="39">
        <f t="shared" si="56"/>
        <v>14283803.29308901</v>
      </c>
      <c r="S109" t="s">
        <v>356</v>
      </c>
      <c r="T109">
        <v>2809</v>
      </c>
      <c r="U109">
        <v>3.9462619999999999</v>
      </c>
      <c r="V109">
        <v>2.8042000000000002E-3</v>
      </c>
      <c r="W109">
        <v>1.10659E-2</v>
      </c>
      <c r="X109">
        <v>2.8397000000000001E-3</v>
      </c>
      <c r="Y109" t="b">
        <f t="shared" si="34"/>
        <v>1</v>
      </c>
      <c r="Z109" s="178">
        <f t="shared" si="35"/>
        <v>0</v>
      </c>
      <c r="AA109" s="181">
        <f t="shared" si="36"/>
        <v>2.3999999765322855E-8</v>
      </c>
      <c r="AB109" s="46">
        <f t="shared" si="37"/>
        <v>0.99999647441514594</v>
      </c>
      <c r="AC109" s="46">
        <f t="shared" si="38"/>
        <v>1.0000078980090328</v>
      </c>
      <c r="AD109" t="s">
        <v>356</v>
      </c>
      <c r="AE109">
        <v>949487829</v>
      </c>
      <c r="AF109">
        <v>2.8397000000000001E-3</v>
      </c>
      <c r="AG109">
        <v>2696239.29</v>
      </c>
      <c r="AH109" t="b">
        <f t="shared" si="39"/>
        <v>1</v>
      </c>
      <c r="AI109" s="178">
        <f t="shared" si="40"/>
        <v>0</v>
      </c>
      <c r="AJ109" s="46">
        <f t="shared" si="41"/>
        <v>1.0000078980090328</v>
      </c>
      <c r="AK109" s="46">
        <f t="shared" si="42"/>
        <v>-3.0890088528394699E-3</v>
      </c>
      <c r="AL109" t="s">
        <v>356</v>
      </c>
      <c r="AM109">
        <v>11587564</v>
      </c>
      <c r="AN109" t="b">
        <f t="shared" si="43"/>
        <v>1</v>
      </c>
      <c r="AO109" s="178">
        <f t="shared" si="44"/>
        <v>0</v>
      </c>
      <c r="AP109">
        <v>93</v>
      </c>
      <c r="AQ109" t="s">
        <v>356</v>
      </c>
      <c r="AR109">
        <v>11587564</v>
      </c>
      <c r="AS109">
        <v>2696239.29</v>
      </c>
      <c r="AT109">
        <v>14283803</v>
      </c>
      <c r="AU109" t="b">
        <f t="shared" si="45"/>
        <v>1</v>
      </c>
      <c r="AV109" s="46">
        <f t="shared" si="46"/>
        <v>0</v>
      </c>
      <c r="AW109" s="46">
        <f t="shared" si="47"/>
        <v>-3.0890088528394699E-3</v>
      </c>
      <c r="AX109" s="46">
        <f t="shared" si="48"/>
        <v>-0.29308900982141495</v>
      </c>
    </row>
    <row r="110" spans="1:50" x14ac:dyDescent="0.25">
      <c r="A110" s="41" t="s">
        <v>481</v>
      </c>
      <c r="B110" s="41" t="s">
        <v>128</v>
      </c>
      <c r="C110" s="84" t="s">
        <v>357</v>
      </c>
      <c r="D110" s="84"/>
      <c r="E110" s="84"/>
      <c r="F110" s="84"/>
      <c r="G110" s="42">
        <v>19815755</v>
      </c>
      <c r="H110" s="43">
        <v>5045</v>
      </c>
      <c r="I110" s="44">
        <f t="shared" si="33"/>
        <v>5045</v>
      </c>
      <c r="J110" s="45">
        <v>3.7988632043999999</v>
      </c>
      <c r="K110" s="37">
        <f t="shared" si="49"/>
        <v>1.9132223516185549E-2</v>
      </c>
      <c r="L110" s="37">
        <f t="shared" si="50"/>
        <v>4.9096010701819986E-3</v>
      </c>
      <c r="M110" s="38">
        <f t="shared" si="51"/>
        <v>1</v>
      </c>
      <c r="N110" s="37">
        <f t="shared" si="52"/>
        <v>4.608294930875576E-3</v>
      </c>
      <c r="O110" s="39">
        <f t="shared" si="53"/>
        <v>19815755</v>
      </c>
      <c r="P110" s="39">
        <f t="shared" si="54"/>
        <v>4661606.4613831826</v>
      </c>
      <c r="Q110" s="39">
        <f t="shared" si="55"/>
        <v>0</v>
      </c>
      <c r="R110" s="39">
        <f t="shared" si="56"/>
        <v>24477361.461383183</v>
      </c>
      <c r="S110" t="s">
        <v>357</v>
      </c>
      <c r="T110">
        <v>5045</v>
      </c>
      <c r="U110">
        <v>3.7988629999999999</v>
      </c>
      <c r="V110">
        <v>5.0362999999999996E-3</v>
      </c>
      <c r="W110">
        <v>1.9132199999999999E-2</v>
      </c>
      <c r="X110">
        <v>4.9096000000000001E-3</v>
      </c>
      <c r="Y110" t="b">
        <f t="shared" si="34"/>
        <v>1</v>
      </c>
      <c r="Z110" s="178">
        <f t="shared" si="35"/>
        <v>0</v>
      </c>
      <c r="AA110" s="181">
        <f t="shared" si="36"/>
        <v>-2.0440000003674186E-7</v>
      </c>
      <c r="AB110" s="46">
        <f t="shared" si="37"/>
        <v>0.99999877085977329</v>
      </c>
      <c r="AC110" s="46">
        <f t="shared" si="38"/>
        <v>0.99999978202261586</v>
      </c>
      <c r="AD110" t="s">
        <v>357</v>
      </c>
      <c r="AE110">
        <v>949487829</v>
      </c>
      <c r="AF110">
        <v>4.9096000000000001E-3</v>
      </c>
      <c r="AG110">
        <v>4661606.46</v>
      </c>
      <c r="AH110" t="b">
        <f t="shared" si="39"/>
        <v>1</v>
      </c>
      <c r="AI110" s="178">
        <f t="shared" si="40"/>
        <v>0</v>
      </c>
      <c r="AJ110" s="46">
        <f t="shared" si="41"/>
        <v>0.99999978202261586</v>
      </c>
      <c r="AK110" s="46">
        <f t="shared" si="42"/>
        <v>-1.383182592689991E-3</v>
      </c>
      <c r="AL110" t="s">
        <v>357</v>
      </c>
      <c r="AM110">
        <v>19815755</v>
      </c>
      <c r="AN110" t="b">
        <f t="shared" si="43"/>
        <v>1</v>
      </c>
      <c r="AO110" s="178">
        <f t="shared" si="44"/>
        <v>0</v>
      </c>
      <c r="AP110">
        <v>94</v>
      </c>
      <c r="AQ110" t="s">
        <v>357</v>
      </c>
      <c r="AR110">
        <v>19815755</v>
      </c>
      <c r="AS110">
        <v>4661606.46</v>
      </c>
      <c r="AT110">
        <v>24477361</v>
      </c>
      <c r="AU110" t="b">
        <f t="shared" si="45"/>
        <v>1</v>
      </c>
      <c r="AV110" s="46">
        <f t="shared" si="46"/>
        <v>0</v>
      </c>
      <c r="AW110" s="46">
        <f t="shared" si="47"/>
        <v>-1.383182592689991E-3</v>
      </c>
      <c r="AX110" s="46">
        <f t="shared" si="48"/>
        <v>-0.46138318255543709</v>
      </c>
    </row>
    <row r="111" spans="1:50" x14ac:dyDescent="0.25">
      <c r="A111" s="41" t="s">
        <v>481</v>
      </c>
      <c r="B111" s="41" t="s">
        <v>129</v>
      </c>
      <c r="C111" s="84" t="s">
        <v>358</v>
      </c>
      <c r="D111" s="84"/>
      <c r="E111" s="84"/>
      <c r="F111" s="84"/>
      <c r="G111" s="42">
        <v>433924</v>
      </c>
      <c r="H111" s="43">
        <v>135</v>
      </c>
      <c r="I111" s="44">
        <f t="shared" si="33"/>
        <v>135</v>
      </c>
      <c r="J111" s="45">
        <v>3.6157516689999998</v>
      </c>
      <c r="K111" s="37">
        <f t="shared" si="49"/>
        <v>4.8728493423357856E-4</v>
      </c>
      <c r="L111" s="37">
        <f t="shared" si="50"/>
        <v>1.2504425492273975E-4</v>
      </c>
      <c r="M111" s="38">
        <f t="shared" si="51"/>
        <v>1</v>
      </c>
      <c r="N111" s="37">
        <f t="shared" si="52"/>
        <v>4.608294930875576E-3</v>
      </c>
      <c r="O111" s="39">
        <f t="shared" si="53"/>
        <v>433924</v>
      </c>
      <c r="P111" s="39">
        <f t="shared" si="54"/>
        <v>118727.99813551473</v>
      </c>
      <c r="Q111" s="39">
        <f t="shared" si="55"/>
        <v>0</v>
      </c>
      <c r="R111" s="39">
        <f t="shared" si="56"/>
        <v>552651.99813551479</v>
      </c>
      <c r="S111" t="s">
        <v>358</v>
      </c>
      <c r="T111">
        <v>135</v>
      </c>
      <c r="U111">
        <v>3.6157520000000001</v>
      </c>
      <c r="V111">
        <v>1.348E-4</v>
      </c>
      <c r="W111">
        <v>4.8730000000000003E-4</v>
      </c>
      <c r="X111">
        <v>1.25E-4</v>
      </c>
      <c r="Y111" t="b">
        <f t="shared" si="34"/>
        <v>1</v>
      </c>
      <c r="Z111" s="178">
        <f t="shared" si="35"/>
        <v>0</v>
      </c>
      <c r="AA111" s="181">
        <f t="shared" si="36"/>
        <v>3.31000000297621E-7</v>
      </c>
      <c r="AB111" s="46">
        <f t="shared" si="37"/>
        <v>1.0000309177759521</v>
      </c>
      <c r="AC111" s="46">
        <f t="shared" si="38"/>
        <v>0.99964608591760495</v>
      </c>
      <c r="AD111" t="s">
        <v>358</v>
      </c>
      <c r="AE111">
        <v>949487829</v>
      </c>
      <c r="AF111">
        <v>1.25E-4</v>
      </c>
      <c r="AG111">
        <v>118728</v>
      </c>
      <c r="AH111" t="b">
        <f t="shared" si="39"/>
        <v>1</v>
      </c>
      <c r="AI111" s="178">
        <f t="shared" si="40"/>
        <v>0</v>
      </c>
      <c r="AJ111" s="46">
        <f t="shared" si="41"/>
        <v>0.99964608591760495</v>
      </c>
      <c r="AK111" s="46">
        <f t="shared" si="42"/>
        <v>1.8644852680154145E-3</v>
      </c>
      <c r="AL111" t="s">
        <v>358</v>
      </c>
      <c r="AM111">
        <v>433924</v>
      </c>
      <c r="AN111" t="b">
        <f t="shared" si="43"/>
        <v>1</v>
      </c>
      <c r="AO111" s="178">
        <f t="shared" si="44"/>
        <v>0</v>
      </c>
      <c r="AP111">
        <v>95</v>
      </c>
      <c r="AQ111" t="s">
        <v>358</v>
      </c>
      <c r="AR111">
        <v>433924</v>
      </c>
      <c r="AS111">
        <v>118728</v>
      </c>
      <c r="AT111">
        <v>552652</v>
      </c>
      <c r="AU111" t="b">
        <f t="shared" si="45"/>
        <v>1</v>
      </c>
      <c r="AV111" s="46">
        <f t="shared" si="46"/>
        <v>0</v>
      </c>
      <c r="AW111" s="46">
        <f t="shared" si="47"/>
        <v>1.8644852680154145E-3</v>
      </c>
      <c r="AX111" s="46">
        <f t="shared" si="48"/>
        <v>1.8644852098077536E-3</v>
      </c>
    </row>
    <row r="112" spans="1:50" x14ac:dyDescent="0.25">
      <c r="A112" s="41" t="s">
        <v>481</v>
      </c>
      <c r="B112" s="41" t="s">
        <v>130</v>
      </c>
      <c r="C112" s="84" t="s">
        <v>359</v>
      </c>
      <c r="D112" s="84"/>
      <c r="E112" s="84"/>
      <c r="F112" s="84"/>
      <c r="G112" s="42">
        <v>2143226</v>
      </c>
      <c r="H112" s="43">
        <v>510</v>
      </c>
      <c r="I112" s="44">
        <f t="shared" si="33"/>
        <v>510</v>
      </c>
      <c r="J112" s="45">
        <v>3.8824669756999999</v>
      </c>
      <c r="K112" s="37">
        <f t="shared" si="49"/>
        <v>1.9766444925683347E-3</v>
      </c>
      <c r="L112" s="37">
        <f t="shared" si="50"/>
        <v>5.0723513175940946E-4</v>
      </c>
      <c r="M112" s="38">
        <f t="shared" si="51"/>
        <v>1</v>
      </c>
      <c r="N112" s="37">
        <f t="shared" si="52"/>
        <v>4.608294930875576E-3</v>
      </c>
      <c r="O112" s="39">
        <f t="shared" si="53"/>
        <v>2143226</v>
      </c>
      <c r="P112" s="39">
        <f t="shared" si="54"/>
        <v>481613.58404677064</v>
      </c>
      <c r="Q112" s="39">
        <f t="shared" si="55"/>
        <v>0</v>
      </c>
      <c r="R112" s="39">
        <f t="shared" si="56"/>
        <v>2624839.5840467708</v>
      </c>
      <c r="S112" t="s">
        <v>359</v>
      </c>
      <c r="T112">
        <v>510</v>
      </c>
      <c r="U112">
        <v>3.8824670000000001</v>
      </c>
      <c r="V112">
        <v>5.0909999999999996E-4</v>
      </c>
      <c r="W112">
        <v>1.9765999999999998E-3</v>
      </c>
      <c r="X112">
        <v>5.0719999999999997E-4</v>
      </c>
      <c r="Y112" t="b">
        <f t="shared" si="34"/>
        <v>1</v>
      </c>
      <c r="Z112" s="178">
        <f t="shared" si="35"/>
        <v>0</v>
      </c>
      <c r="AA112" s="181">
        <f t="shared" si="36"/>
        <v>2.4300000234234176E-8</v>
      </c>
      <c r="AB112" s="46">
        <f t="shared" si="37"/>
        <v>0.99997749085963505</v>
      </c>
      <c r="AC112" s="46">
        <f t="shared" si="38"/>
        <v>0.9999307387102947</v>
      </c>
      <c r="AD112" t="s">
        <v>359</v>
      </c>
      <c r="AE112">
        <v>949487829</v>
      </c>
      <c r="AF112">
        <v>5.0719999999999997E-4</v>
      </c>
      <c r="AG112">
        <v>481613.58</v>
      </c>
      <c r="AH112" t="b">
        <f t="shared" si="39"/>
        <v>1</v>
      </c>
      <c r="AI112" s="178">
        <f t="shared" si="40"/>
        <v>0</v>
      </c>
      <c r="AJ112" s="46">
        <f t="shared" si="41"/>
        <v>0.9999307387102947</v>
      </c>
      <c r="AK112" s="46">
        <f t="shared" si="42"/>
        <v>-4.0467706276103854E-3</v>
      </c>
      <c r="AL112" t="s">
        <v>359</v>
      </c>
      <c r="AM112">
        <v>2143226</v>
      </c>
      <c r="AN112" t="b">
        <f t="shared" si="43"/>
        <v>1</v>
      </c>
      <c r="AO112" s="178">
        <f t="shared" si="44"/>
        <v>0</v>
      </c>
      <c r="AP112">
        <v>96</v>
      </c>
      <c r="AQ112" t="s">
        <v>359</v>
      </c>
      <c r="AR112">
        <v>2143226</v>
      </c>
      <c r="AS112">
        <v>481613.58</v>
      </c>
      <c r="AT112">
        <v>2624840</v>
      </c>
      <c r="AU112" t="b">
        <f t="shared" si="45"/>
        <v>1</v>
      </c>
      <c r="AV112" s="46">
        <f t="shared" si="46"/>
        <v>0</v>
      </c>
      <c r="AW112" s="46">
        <f t="shared" si="47"/>
        <v>-4.0467706276103854E-3</v>
      </c>
      <c r="AX112" s="46">
        <f t="shared" si="48"/>
        <v>0.41595322918146849</v>
      </c>
    </row>
    <row r="113" spans="1:50" x14ac:dyDescent="0.25">
      <c r="A113" s="41" t="s">
        <v>481</v>
      </c>
      <c r="B113" s="41" t="s">
        <v>131</v>
      </c>
      <c r="C113" s="84" t="s">
        <v>360</v>
      </c>
      <c r="D113" s="84"/>
      <c r="E113" s="84"/>
      <c r="F113" s="84"/>
      <c r="G113" s="42">
        <v>932940</v>
      </c>
      <c r="H113" s="43">
        <v>192</v>
      </c>
      <c r="I113" s="44">
        <f t="shared" si="33"/>
        <v>192</v>
      </c>
      <c r="J113" s="45">
        <v>3.6141883229</v>
      </c>
      <c r="K113" s="37">
        <f t="shared" si="49"/>
        <v>6.9272781705674298E-4</v>
      </c>
      <c r="L113" s="37">
        <f t="shared" si="50"/>
        <v>1.7776382494640101E-4</v>
      </c>
      <c r="M113" s="38">
        <f t="shared" si="51"/>
        <v>1</v>
      </c>
      <c r="N113" s="37">
        <f t="shared" si="52"/>
        <v>4.608294930875576E-3</v>
      </c>
      <c r="O113" s="39">
        <f t="shared" si="53"/>
        <v>932940</v>
      </c>
      <c r="P113" s="39">
        <f t="shared" si="54"/>
        <v>168784.58822309432</v>
      </c>
      <c r="Q113" s="39">
        <f t="shared" si="55"/>
        <v>0</v>
      </c>
      <c r="R113" s="39">
        <f t="shared" si="56"/>
        <v>1101724.5882230944</v>
      </c>
      <c r="S113" t="s">
        <v>360</v>
      </c>
      <c r="T113">
        <v>192</v>
      </c>
      <c r="U113">
        <v>3.614188</v>
      </c>
      <c r="V113">
        <v>1.917E-4</v>
      </c>
      <c r="W113">
        <v>6.9269999999999998E-4</v>
      </c>
      <c r="X113">
        <v>1.7780000000000001E-4</v>
      </c>
      <c r="Y113" t="b">
        <f t="shared" si="34"/>
        <v>1</v>
      </c>
      <c r="Z113" s="178">
        <f t="shared" si="35"/>
        <v>0</v>
      </c>
      <c r="AA113" s="181">
        <f t="shared" si="36"/>
        <v>-3.229000000715132E-7</v>
      </c>
      <c r="AB113" s="46">
        <f t="shared" si="37"/>
        <v>0.99995984417536288</v>
      </c>
      <c r="AC113" s="46">
        <f t="shared" si="38"/>
        <v>1.0002035006481769</v>
      </c>
      <c r="AD113" t="s">
        <v>360</v>
      </c>
      <c r="AE113">
        <v>949487829</v>
      </c>
      <c r="AF113">
        <v>1.7780000000000001E-4</v>
      </c>
      <c r="AG113">
        <v>168784.59</v>
      </c>
      <c r="AH113" t="b">
        <f t="shared" si="39"/>
        <v>1</v>
      </c>
      <c r="AI113" s="178">
        <f t="shared" si="40"/>
        <v>0</v>
      </c>
      <c r="AJ113" s="46">
        <f t="shared" si="41"/>
        <v>1.0002035006481769</v>
      </c>
      <c r="AK113" s="46">
        <f t="shared" si="42"/>
        <v>1.7769056721590459E-3</v>
      </c>
      <c r="AL113" t="s">
        <v>360</v>
      </c>
      <c r="AM113">
        <v>932940</v>
      </c>
      <c r="AN113" t="b">
        <f t="shared" si="43"/>
        <v>1</v>
      </c>
      <c r="AO113" s="178">
        <f t="shared" si="44"/>
        <v>0</v>
      </c>
      <c r="AP113">
        <v>97</v>
      </c>
      <c r="AQ113" t="s">
        <v>360</v>
      </c>
      <c r="AR113">
        <v>932940</v>
      </c>
      <c r="AS113">
        <v>168784.59</v>
      </c>
      <c r="AT113">
        <v>1101725</v>
      </c>
      <c r="AU113" t="b">
        <f t="shared" si="45"/>
        <v>1</v>
      </c>
      <c r="AV113" s="46">
        <f t="shared" si="46"/>
        <v>0</v>
      </c>
      <c r="AW113" s="46">
        <f t="shared" si="47"/>
        <v>1.7769056721590459E-3</v>
      </c>
      <c r="AX113" s="46">
        <f t="shared" si="48"/>
        <v>0.41177690564654768</v>
      </c>
    </row>
    <row r="114" spans="1:50" x14ac:dyDescent="0.25">
      <c r="A114" s="41" t="s">
        <v>481</v>
      </c>
      <c r="B114" s="41" t="s">
        <v>132</v>
      </c>
      <c r="C114" s="84" t="s">
        <v>361</v>
      </c>
      <c r="D114" s="84"/>
      <c r="E114" s="84"/>
      <c r="F114" s="84"/>
      <c r="G114" s="42">
        <v>8428956</v>
      </c>
      <c r="H114" s="43">
        <v>2042</v>
      </c>
      <c r="I114" s="44">
        <f t="shared" si="33"/>
        <v>2042</v>
      </c>
      <c r="J114" s="45">
        <v>3.8475589962000001</v>
      </c>
      <c r="K114" s="37">
        <f t="shared" si="49"/>
        <v>7.8431703151062102E-3</v>
      </c>
      <c r="L114" s="37">
        <f t="shared" si="50"/>
        <v>2.0126692195545893E-3</v>
      </c>
      <c r="M114" s="38">
        <f t="shared" si="51"/>
        <v>1</v>
      </c>
      <c r="N114" s="37">
        <f t="shared" si="52"/>
        <v>4.608294930875576E-3</v>
      </c>
      <c r="O114" s="39">
        <f t="shared" si="53"/>
        <v>8428956</v>
      </c>
      <c r="P114" s="39">
        <f t="shared" si="54"/>
        <v>1911004.9277700114</v>
      </c>
      <c r="Q114" s="39">
        <f t="shared" si="55"/>
        <v>0</v>
      </c>
      <c r="R114" s="39">
        <f t="shared" si="56"/>
        <v>10339960.927770011</v>
      </c>
      <c r="S114" t="s">
        <v>361</v>
      </c>
      <c r="T114">
        <v>2042</v>
      </c>
      <c r="U114">
        <v>3.847559</v>
      </c>
      <c r="V114">
        <v>2.0384999999999999E-3</v>
      </c>
      <c r="W114">
        <v>7.8431999999999998E-3</v>
      </c>
      <c r="X114">
        <v>2.0127000000000001E-3</v>
      </c>
      <c r="Y114" t="b">
        <f t="shared" si="34"/>
        <v>1</v>
      </c>
      <c r="Z114" s="178">
        <f t="shared" si="35"/>
        <v>0</v>
      </c>
      <c r="AA114" s="181">
        <f t="shared" si="36"/>
        <v>3.7999998703241999E-9</v>
      </c>
      <c r="AB114" s="46">
        <f t="shared" si="37"/>
        <v>1.0000037848080046</v>
      </c>
      <c r="AC114" s="46">
        <f t="shared" si="38"/>
        <v>1.0000152933453306</v>
      </c>
      <c r="AD114" t="s">
        <v>361</v>
      </c>
      <c r="AE114">
        <v>949487829</v>
      </c>
      <c r="AF114">
        <v>2.0127000000000001E-3</v>
      </c>
      <c r="AG114">
        <v>1911004.93</v>
      </c>
      <c r="AH114" t="b">
        <f t="shared" si="39"/>
        <v>1</v>
      </c>
      <c r="AI114" s="178">
        <f t="shared" si="40"/>
        <v>0</v>
      </c>
      <c r="AJ114" s="46">
        <f t="shared" si="41"/>
        <v>1.0000152933453306</v>
      </c>
      <c r="AK114" s="46">
        <f t="shared" si="42"/>
        <v>2.2299885749816895E-3</v>
      </c>
      <c r="AL114" t="s">
        <v>361</v>
      </c>
      <c r="AM114">
        <v>8428956</v>
      </c>
      <c r="AN114" t="b">
        <f t="shared" si="43"/>
        <v>1</v>
      </c>
      <c r="AO114" s="178">
        <f t="shared" si="44"/>
        <v>0</v>
      </c>
      <c r="AP114">
        <v>98</v>
      </c>
      <c r="AQ114" t="s">
        <v>361</v>
      </c>
      <c r="AR114">
        <v>8428956</v>
      </c>
      <c r="AS114">
        <v>1911004.93</v>
      </c>
      <c r="AT114">
        <v>10339961</v>
      </c>
      <c r="AU114" t="b">
        <f t="shared" si="45"/>
        <v>1</v>
      </c>
      <c r="AV114" s="46">
        <f t="shared" si="46"/>
        <v>0</v>
      </c>
      <c r="AW114" s="46">
        <f t="shared" si="47"/>
        <v>2.2299885749816895E-3</v>
      </c>
      <c r="AX114" s="46">
        <f t="shared" si="48"/>
        <v>7.2229988873004913E-2</v>
      </c>
    </row>
    <row r="115" spans="1:50" x14ac:dyDescent="0.25">
      <c r="A115" s="41" t="s">
        <v>481</v>
      </c>
      <c r="B115" s="41" t="s">
        <v>133</v>
      </c>
      <c r="C115" s="84" t="s">
        <v>362</v>
      </c>
      <c r="D115" s="84"/>
      <c r="E115" s="84"/>
      <c r="F115" s="84"/>
      <c r="G115" s="42">
        <v>25340198</v>
      </c>
      <c r="H115" s="43">
        <v>4797</v>
      </c>
      <c r="I115" s="44">
        <f t="shared" si="33"/>
        <v>4797</v>
      </c>
      <c r="J115" s="45">
        <v>3.6751960736</v>
      </c>
      <c r="K115" s="37">
        <f t="shared" si="49"/>
        <v>1.7599521191960683E-2</v>
      </c>
      <c r="L115" s="37">
        <f t="shared" si="50"/>
        <v>4.5162878222514144E-3</v>
      </c>
      <c r="M115" s="38">
        <f t="shared" si="51"/>
        <v>1</v>
      </c>
      <c r="N115" s="37">
        <f t="shared" si="52"/>
        <v>4.608294930875576E-3</v>
      </c>
      <c r="O115" s="39">
        <f t="shared" si="53"/>
        <v>25340198</v>
      </c>
      <c r="P115" s="39">
        <f t="shared" si="54"/>
        <v>4288160.3194886334</v>
      </c>
      <c r="Q115" s="39">
        <f t="shared" si="55"/>
        <v>0</v>
      </c>
      <c r="R115" s="39">
        <f t="shared" si="56"/>
        <v>29628358.319488633</v>
      </c>
      <c r="S115" t="s">
        <v>362</v>
      </c>
      <c r="T115">
        <v>4797</v>
      </c>
      <c r="U115">
        <v>3.6751960000000001</v>
      </c>
      <c r="V115">
        <v>4.7886999999999999E-3</v>
      </c>
      <c r="W115">
        <v>1.7599500000000001E-2</v>
      </c>
      <c r="X115">
        <v>4.5163E-3</v>
      </c>
      <c r="Y115" t="b">
        <f t="shared" si="34"/>
        <v>1</v>
      </c>
      <c r="Z115" s="178">
        <f t="shared" si="35"/>
        <v>0</v>
      </c>
      <c r="AA115" s="181">
        <f t="shared" si="36"/>
        <v>-7.3599999872442368E-8</v>
      </c>
      <c r="AB115" s="46">
        <f t="shared" si="37"/>
        <v>0.99999879587856666</v>
      </c>
      <c r="AC115" s="46">
        <f t="shared" si="38"/>
        <v>1.0000026964066651</v>
      </c>
      <c r="AD115" t="s">
        <v>362</v>
      </c>
      <c r="AE115">
        <v>949487829</v>
      </c>
      <c r="AF115">
        <v>4.5163E-3</v>
      </c>
      <c r="AG115">
        <v>4288160.32</v>
      </c>
      <c r="AH115" t="b">
        <f t="shared" si="39"/>
        <v>1</v>
      </c>
      <c r="AI115" s="178">
        <f t="shared" si="40"/>
        <v>0</v>
      </c>
      <c r="AJ115" s="46">
        <f t="shared" si="41"/>
        <v>1.0000026964066651</v>
      </c>
      <c r="AK115" s="46">
        <f t="shared" si="42"/>
        <v>5.1136687397956848E-4</v>
      </c>
      <c r="AL115" t="s">
        <v>362</v>
      </c>
      <c r="AM115">
        <v>25340198</v>
      </c>
      <c r="AN115" t="b">
        <f t="shared" si="43"/>
        <v>1</v>
      </c>
      <c r="AO115" s="178">
        <f t="shared" si="44"/>
        <v>0</v>
      </c>
      <c r="AP115">
        <v>99</v>
      </c>
      <c r="AQ115" t="s">
        <v>362</v>
      </c>
      <c r="AR115">
        <v>25340198</v>
      </c>
      <c r="AS115">
        <v>4288160.32</v>
      </c>
      <c r="AT115">
        <v>29628358</v>
      </c>
      <c r="AU115" t="b">
        <f t="shared" si="45"/>
        <v>1</v>
      </c>
      <c r="AV115" s="46">
        <f t="shared" si="46"/>
        <v>0</v>
      </c>
      <c r="AW115" s="46">
        <f t="shared" si="47"/>
        <v>5.1136687397956848E-4</v>
      </c>
      <c r="AX115" s="46">
        <f t="shared" si="48"/>
        <v>-0.31948863342404366</v>
      </c>
    </row>
    <row r="116" spans="1:50" x14ac:dyDescent="0.25">
      <c r="A116" s="41" t="s">
        <v>481</v>
      </c>
      <c r="B116" s="41" t="s">
        <v>134</v>
      </c>
      <c r="C116" s="84" t="s">
        <v>363</v>
      </c>
      <c r="D116" s="84"/>
      <c r="E116" s="84"/>
      <c r="F116" s="84"/>
      <c r="G116" s="42">
        <v>15420495</v>
      </c>
      <c r="H116" s="43">
        <v>4396</v>
      </c>
      <c r="I116" s="44">
        <f t="shared" si="33"/>
        <v>4396</v>
      </c>
      <c r="J116" s="45">
        <v>4.2478802829999998</v>
      </c>
      <c r="K116" s="37">
        <f t="shared" si="49"/>
        <v>1.8641487874508721E-2</v>
      </c>
      <c r="L116" s="37">
        <f t="shared" si="50"/>
        <v>4.7836713145780682E-3</v>
      </c>
      <c r="M116" s="38">
        <f t="shared" si="51"/>
        <v>1</v>
      </c>
      <c r="N116" s="37">
        <f t="shared" si="52"/>
        <v>4.608294930875576E-3</v>
      </c>
      <c r="O116" s="39">
        <f t="shared" si="53"/>
        <v>15420495</v>
      </c>
      <c r="P116" s="39">
        <f t="shared" si="54"/>
        <v>4542037.6911283061</v>
      </c>
      <c r="Q116" s="39">
        <f t="shared" si="55"/>
        <v>0</v>
      </c>
      <c r="R116" s="39">
        <f t="shared" si="56"/>
        <v>19962532.691128306</v>
      </c>
      <c r="S116" t="s">
        <v>363</v>
      </c>
      <c r="T116">
        <v>4396</v>
      </c>
      <c r="U116">
        <v>4.2478800000000003</v>
      </c>
      <c r="V116">
        <v>4.3883999999999998E-3</v>
      </c>
      <c r="W116">
        <v>1.8641499999999998E-2</v>
      </c>
      <c r="X116">
        <v>4.7837000000000001E-3</v>
      </c>
      <c r="Y116" t="b">
        <f t="shared" si="34"/>
        <v>1</v>
      </c>
      <c r="Z116" s="178">
        <f t="shared" si="35"/>
        <v>0</v>
      </c>
      <c r="AA116" s="181">
        <f t="shared" si="36"/>
        <v>-2.8299999943470766E-7</v>
      </c>
      <c r="AB116" s="46">
        <f t="shared" si="37"/>
        <v>1.0000006504572683</v>
      </c>
      <c r="AC116" s="46">
        <f t="shared" si="38"/>
        <v>1.000005996528617</v>
      </c>
      <c r="AD116" t="s">
        <v>363</v>
      </c>
      <c r="AE116">
        <v>949487829</v>
      </c>
      <c r="AF116">
        <v>4.7837000000000001E-3</v>
      </c>
      <c r="AG116">
        <v>4542037.6900000004</v>
      </c>
      <c r="AH116" t="b">
        <f t="shared" si="39"/>
        <v>1</v>
      </c>
      <c r="AI116" s="178">
        <f t="shared" si="40"/>
        <v>0</v>
      </c>
      <c r="AJ116" s="46">
        <f t="shared" si="41"/>
        <v>1.000005996528617</v>
      </c>
      <c r="AK116" s="46">
        <f t="shared" si="42"/>
        <v>-1.1283056810498238E-3</v>
      </c>
      <c r="AL116" t="s">
        <v>363</v>
      </c>
      <c r="AM116">
        <v>15420495</v>
      </c>
      <c r="AN116" t="b">
        <f t="shared" si="43"/>
        <v>1</v>
      </c>
      <c r="AO116" s="178">
        <f t="shared" si="44"/>
        <v>0</v>
      </c>
      <c r="AP116">
        <v>100</v>
      </c>
      <c r="AQ116" t="s">
        <v>363</v>
      </c>
      <c r="AR116">
        <v>15420495</v>
      </c>
      <c r="AS116">
        <v>4542037.6900000004</v>
      </c>
      <c r="AT116">
        <v>19962533</v>
      </c>
      <c r="AU116" t="b">
        <f t="shared" si="45"/>
        <v>1</v>
      </c>
      <c r="AV116" s="46">
        <f t="shared" si="46"/>
        <v>0</v>
      </c>
      <c r="AW116" s="46">
        <f t="shared" si="47"/>
        <v>-1.1283056810498238E-3</v>
      </c>
      <c r="AX116" s="46">
        <f t="shared" si="48"/>
        <v>0.30887169390916824</v>
      </c>
    </row>
    <row r="117" spans="1:50" x14ac:dyDescent="0.25">
      <c r="A117" s="41" t="s">
        <v>481</v>
      </c>
      <c r="B117" s="41" t="s">
        <v>135</v>
      </c>
      <c r="C117" s="84" t="s">
        <v>364</v>
      </c>
      <c r="D117" s="84"/>
      <c r="E117" s="84"/>
      <c r="F117" s="84"/>
      <c r="G117" s="42">
        <v>4022832</v>
      </c>
      <c r="H117" s="43">
        <v>1017</v>
      </c>
      <c r="I117" s="44">
        <f t="shared" si="33"/>
        <v>1017</v>
      </c>
      <c r="J117" s="45">
        <v>4.0025980338</v>
      </c>
      <c r="K117" s="37">
        <f t="shared" si="49"/>
        <v>4.0636243211719355E-3</v>
      </c>
      <c r="L117" s="37">
        <f t="shared" si="50"/>
        <v>1.0427838823420237E-3</v>
      </c>
      <c r="M117" s="38">
        <f t="shared" si="51"/>
        <v>1</v>
      </c>
      <c r="N117" s="37">
        <f t="shared" si="52"/>
        <v>4.608294930875576E-3</v>
      </c>
      <c r="O117" s="39">
        <f t="shared" si="53"/>
        <v>4022832</v>
      </c>
      <c r="P117" s="39">
        <f t="shared" si="54"/>
        <v>990110.60456111957</v>
      </c>
      <c r="Q117" s="39">
        <f t="shared" si="55"/>
        <v>0</v>
      </c>
      <c r="R117" s="39">
        <f t="shared" si="56"/>
        <v>5012942.6045611193</v>
      </c>
      <c r="S117" t="s">
        <v>364</v>
      </c>
      <c r="T117">
        <v>1017</v>
      </c>
      <c r="U117">
        <v>4.0025979999999999</v>
      </c>
      <c r="V117">
        <v>1.0152E-3</v>
      </c>
      <c r="W117">
        <v>4.0635999999999997E-3</v>
      </c>
      <c r="X117">
        <v>1.0428E-3</v>
      </c>
      <c r="Y117" t="b">
        <f t="shared" si="34"/>
        <v>1</v>
      </c>
      <c r="Z117" s="178">
        <f t="shared" si="35"/>
        <v>0</v>
      </c>
      <c r="AA117" s="181">
        <f t="shared" si="36"/>
        <v>-3.3800000132089281E-8</v>
      </c>
      <c r="AB117" s="46">
        <f t="shared" si="37"/>
        <v>0.9999940149063955</v>
      </c>
      <c r="AC117" s="46">
        <f t="shared" si="38"/>
        <v>1.0000154563742778</v>
      </c>
      <c r="AD117" t="s">
        <v>364</v>
      </c>
      <c r="AE117">
        <v>949487829</v>
      </c>
      <c r="AF117">
        <v>1.0428E-3</v>
      </c>
      <c r="AG117">
        <v>990110.6</v>
      </c>
      <c r="AH117" t="b">
        <f t="shared" si="39"/>
        <v>1</v>
      </c>
      <c r="AI117" s="178">
        <f t="shared" si="40"/>
        <v>0</v>
      </c>
      <c r="AJ117" s="46">
        <f t="shared" si="41"/>
        <v>1.0000154563742778</v>
      </c>
      <c r="AK117" s="46">
        <f t="shared" si="42"/>
        <v>-4.5611195964738727E-3</v>
      </c>
      <c r="AL117" t="s">
        <v>364</v>
      </c>
      <c r="AM117">
        <v>4022832</v>
      </c>
      <c r="AN117" t="b">
        <f t="shared" si="43"/>
        <v>1</v>
      </c>
      <c r="AO117" s="178">
        <f t="shared" si="44"/>
        <v>0</v>
      </c>
      <c r="AP117">
        <v>101</v>
      </c>
      <c r="AQ117" t="s">
        <v>364</v>
      </c>
      <c r="AR117">
        <v>4022832</v>
      </c>
      <c r="AS117">
        <v>990110.6</v>
      </c>
      <c r="AT117">
        <v>5012943</v>
      </c>
      <c r="AU117" t="b">
        <f t="shared" si="45"/>
        <v>1</v>
      </c>
      <c r="AV117" s="46">
        <f t="shared" si="46"/>
        <v>0</v>
      </c>
      <c r="AW117" s="46">
        <f t="shared" si="47"/>
        <v>-4.5611195964738727E-3</v>
      </c>
      <c r="AX117" s="46">
        <f t="shared" si="48"/>
        <v>0.39543888065963984</v>
      </c>
    </row>
    <row r="118" spans="1:50" x14ac:dyDescent="0.25">
      <c r="A118" s="41" t="s">
        <v>481</v>
      </c>
      <c r="B118" s="41" t="s">
        <v>136</v>
      </c>
      <c r="C118" s="84" t="s">
        <v>365</v>
      </c>
      <c r="D118" s="84"/>
      <c r="E118" s="84"/>
      <c r="F118" s="84"/>
      <c r="G118" s="42">
        <v>7559036</v>
      </c>
      <c r="H118" s="43">
        <v>1644</v>
      </c>
      <c r="I118" s="44">
        <f t="shared" si="33"/>
        <v>1644</v>
      </c>
      <c r="J118" s="45">
        <v>3.5556534467000001</v>
      </c>
      <c r="K118" s="37">
        <f t="shared" si="49"/>
        <v>5.8354165020757147E-3</v>
      </c>
      <c r="L118" s="37">
        <f t="shared" si="50"/>
        <v>1.4974509930490596E-3</v>
      </c>
      <c r="M118" s="38">
        <f t="shared" si="51"/>
        <v>1</v>
      </c>
      <c r="N118" s="37">
        <f t="shared" si="52"/>
        <v>4.608294930875576E-3</v>
      </c>
      <c r="O118" s="39">
        <f t="shared" si="53"/>
        <v>7559036</v>
      </c>
      <c r="P118" s="39">
        <f t="shared" si="54"/>
        <v>1421811.4924240457</v>
      </c>
      <c r="Q118" s="39">
        <f t="shared" si="55"/>
        <v>0</v>
      </c>
      <c r="R118" s="39">
        <f t="shared" si="56"/>
        <v>8980847.4924240448</v>
      </c>
      <c r="S118" t="s">
        <v>365</v>
      </c>
      <c r="T118">
        <v>1644</v>
      </c>
      <c r="U118">
        <v>3.555653</v>
      </c>
      <c r="V118">
        <v>1.6412E-3</v>
      </c>
      <c r="W118">
        <v>5.8354000000000001E-3</v>
      </c>
      <c r="X118">
        <v>1.4974999999999999E-3</v>
      </c>
      <c r="Y118" t="b">
        <f t="shared" si="34"/>
        <v>1</v>
      </c>
      <c r="Z118" s="178">
        <f t="shared" si="35"/>
        <v>0</v>
      </c>
      <c r="AA118" s="181">
        <f t="shared" si="36"/>
        <v>-4.4670000010071931E-7</v>
      </c>
      <c r="AB118" s="46">
        <f t="shared" si="37"/>
        <v>0.9999971720826254</v>
      </c>
      <c r="AC118" s="46">
        <f t="shared" si="38"/>
        <v>1.0000327269147156</v>
      </c>
      <c r="AD118" t="s">
        <v>365</v>
      </c>
      <c r="AE118">
        <v>949487829</v>
      </c>
      <c r="AF118">
        <v>1.4974999999999999E-3</v>
      </c>
      <c r="AG118">
        <v>1421811.49</v>
      </c>
      <c r="AH118" t="b">
        <f t="shared" si="39"/>
        <v>1</v>
      </c>
      <c r="AI118" s="178">
        <f t="shared" si="40"/>
        <v>0</v>
      </c>
      <c r="AJ118" s="46">
        <f t="shared" si="41"/>
        <v>1.0000327269147156</v>
      </c>
      <c r="AK118" s="46">
        <f t="shared" si="42"/>
        <v>-2.4240456987172365E-3</v>
      </c>
      <c r="AL118" t="s">
        <v>365</v>
      </c>
      <c r="AM118">
        <v>7559036</v>
      </c>
      <c r="AN118" t="b">
        <f t="shared" si="43"/>
        <v>1</v>
      </c>
      <c r="AO118" s="178">
        <f t="shared" si="44"/>
        <v>0</v>
      </c>
      <c r="AP118">
        <v>102</v>
      </c>
      <c r="AQ118" t="s">
        <v>365</v>
      </c>
      <c r="AR118">
        <v>7559036</v>
      </c>
      <c r="AS118">
        <v>1421811.49</v>
      </c>
      <c r="AT118">
        <v>8980847</v>
      </c>
      <c r="AU118" t="b">
        <f t="shared" si="45"/>
        <v>1</v>
      </c>
      <c r="AV118" s="46">
        <f t="shared" si="46"/>
        <v>0</v>
      </c>
      <c r="AW118" s="46">
        <f t="shared" si="47"/>
        <v>-2.4240456987172365E-3</v>
      </c>
      <c r="AX118" s="46">
        <f t="shared" si="48"/>
        <v>-0.49242404475808144</v>
      </c>
    </row>
    <row r="119" spans="1:50" x14ac:dyDescent="0.25">
      <c r="A119" s="41" t="s">
        <v>481</v>
      </c>
      <c r="B119" s="41" t="s">
        <v>137</v>
      </c>
      <c r="C119" s="84" t="s">
        <v>366</v>
      </c>
      <c r="D119" s="84"/>
      <c r="E119" s="84"/>
      <c r="F119" s="84"/>
      <c r="G119" s="42">
        <v>5058383</v>
      </c>
      <c r="H119" s="43">
        <v>1969</v>
      </c>
      <c r="I119" s="44">
        <f t="shared" si="33"/>
        <v>1969</v>
      </c>
      <c r="J119" s="45">
        <v>3.8840282494</v>
      </c>
      <c r="K119" s="37">
        <f t="shared" si="49"/>
        <v>7.6344668987344865E-3</v>
      </c>
      <c r="L119" s="37">
        <f t="shared" si="50"/>
        <v>1.9591129501799181E-3</v>
      </c>
      <c r="M119" s="38">
        <f t="shared" si="51"/>
        <v>1</v>
      </c>
      <c r="N119" s="37">
        <f t="shared" si="52"/>
        <v>4.608294930875576E-3</v>
      </c>
      <c r="O119" s="39">
        <f t="shared" si="53"/>
        <v>5058383</v>
      </c>
      <c r="P119" s="39">
        <f t="shared" si="54"/>
        <v>1860153.9018321156</v>
      </c>
      <c r="Q119" s="39">
        <f t="shared" si="55"/>
        <v>0</v>
      </c>
      <c r="R119" s="39">
        <f t="shared" si="56"/>
        <v>6918536.9018321158</v>
      </c>
      <c r="S119" t="s">
        <v>366</v>
      </c>
      <c r="T119">
        <v>1969</v>
      </c>
      <c r="U119">
        <v>3.8840279999999998</v>
      </c>
      <c r="V119">
        <v>1.9656000000000001E-3</v>
      </c>
      <c r="W119">
        <v>7.6344999999999998E-3</v>
      </c>
      <c r="X119">
        <v>1.9591000000000001E-3</v>
      </c>
      <c r="Y119" t="b">
        <f t="shared" si="34"/>
        <v>1</v>
      </c>
      <c r="Z119" s="178">
        <f t="shared" si="35"/>
        <v>0</v>
      </c>
      <c r="AA119" s="181">
        <f t="shared" si="36"/>
        <v>-2.4940000020734487E-7</v>
      </c>
      <c r="AB119" s="46">
        <f t="shared" si="37"/>
        <v>1.0000043357664592</v>
      </c>
      <c r="AC119" s="46">
        <f t="shared" si="38"/>
        <v>0.99999338977371532</v>
      </c>
      <c r="AD119" t="s">
        <v>366</v>
      </c>
      <c r="AE119">
        <v>949487829</v>
      </c>
      <c r="AF119">
        <v>1.9591000000000001E-3</v>
      </c>
      <c r="AG119">
        <v>1860153.9</v>
      </c>
      <c r="AH119" t="b">
        <f t="shared" si="39"/>
        <v>1</v>
      </c>
      <c r="AI119" s="178">
        <f t="shared" si="40"/>
        <v>0</v>
      </c>
      <c r="AJ119" s="46">
        <f t="shared" si="41"/>
        <v>0.99999338977371532</v>
      </c>
      <c r="AK119" s="46">
        <f t="shared" si="42"/>
        <v>-1.8321156967431307E-3</v>
      </c>
      <c r="AL119" t="s">
        <v>366</v>
      </c>
      <c r="AM119">
        <v>5058383</v>
      </c>
      <c r="AN119" t="b">
        <f t="shared" si="43"/>
        <v>1</v>
      </c>
      <c r="AO119" s="178">
        <f t="shared" si="44"/>
        <v>0</v>
      </c>
      <c r="AP119">
        <v>103</v>
      </c>
      <c r="AQ119" t="s">
        <v>366</v>
      </c>
      <c r="AR119">
        <v>5058383</v>
      </c>
      <c r="AS119">
        <v>1860153.9</v>
      </c>
      <c r="AT119">
        <v>6918537</v>
      </c>
      <c r="AU119" t="b">
        <f t="shared" si="45"/>
        <v>1</v>
      </c>
      <c r="AV119" s="46">
        <f t="shared" si="46"/>
        <v>0</v>
      </c>
      <c r="AW119" s="46">
        <f t="shared" si="47"/>
        <v>-1.8321156967431307E-3</v>
      </c>
      <c r="AX119" s="46">
        <f t="shared" si="48"/>
        <v>9.8167884163558483E-2</v>
      </c>
    </row>
    <row r="120" spans="1:50" x14ac:dyDescent="0.25">
      <c r="A120" s="41" t="s">
        <v>481</v>
      </c>
      <c r="B120" s="41" t="s">
        <v>138</v>
      </c>
      <c r="C120" s="84" t="s">
        <v>367</v>
      </c>
      <c r="D120" s="84"/>
      <c r="E120" s="84"/>
      <c r="F120" s="84"/>
      <c r="G120" s="42">
        <v>17460755</v>
      </c>
      <c r="H120" s="43">
        <v>4570</v>
      </c>
      <c r="I120" s="44">
        <f t="shared" si="33"/>
        <v>4570</v>
      </c>
      <c r="J120" s="45">
        <v>3.9071291642000001</v>
      </c>
      <c r="K120" s="37">
        <f t="shared" si="49"/>
        <v>1.7824796856223304E-2</v>
      </c>
      <c r="L120" s="37">
        <f t="shared" si="50"/>
        <v>4.574096766486989E-3</v>
      </c>
      <c r="M120" s="38">
        <f t="shared" si="51"/>
        <v>1</v>
      </c>
      <c r="N120" s="37">
        <f t="shared" si="52"/>
        <v>4.608294930875576E-3</v>
      </c>
      <c r="O120" s="39">
        <f t="shared" si="53"/>
        <v>17460755</v>
      </c>
      <c r="P120" s="39">
        <f t="shared" si="54"/>
        <v>4343049.208447651</v>
      </c>
      <c r="Q120" s="39">
        <f t="shared" si="55"/>
        <v>0</v>
      </c>
      <c r="R120" s="39">
        <f t="shared" si="56"/>
        <v>21803804.20844765</v>
      </c>
      <c r="S120" t="s">
        <v>367</v>
      </c>
      <c r="T120">
        <v>4570</v>
      </c>
      <c r="U120">
        <v>3.9071289999999999</v>
      </c>
      <c r="V120">
        <v>4.5621000000000004E-3</v>
      </c>
      <c r="W120">
        <v>1.7824799999999998E-2</v>
      </c>
      <c r="X120">
        <v>4.5741000000000002E-3</v>
      </c>
      <c r="Y120" t="b">
        <f t="shared" si="34"/>
        <v>1</v>
      </c>
      <c r="Z120" s="178">
        <f t="shared" si="35"/>
        <v>0</v>
      </c>
      <c r="AA120" s="181">
        <f t="shared" si="36"/>
        <v>-1.6420000026329262E-7</v>
      </c>
      <c r="AB120" s="46">
        <f t="shared" si="37"/>
        <v>1.0000001763709689</v>
      </c>
      <c r="AC120" s="46">
        <f t="shared" si="38"/>
        <v>1.0000007069183658</v>
      </c>
      <c r="AD120" t="s">
        <v>367</v>
      </c>
      <c r="AE120">
        <v>949487829</v>
      </c>
      <c r="AF120">
        <v>4.5741000000000002E-3</v>
      </c>
      <c r="AG120">
        <v>4343049.21</v>
      </c>
      <c r="AH120" t="b">
        <f t="shared" si="39"/>
        <v>1</v>
      </c>
      <c r="AI120" s="178">
        <f t="shared" si="40"/>
        <v>0</v>
      </c>
      <c r="AJ120" s="46">
        <f t="shared" si="41"/>
        <v>1.0000007069183658</v>
      </c>
      <c r="AK120" s="46">
        <f t="shared" si="42"/>
        <v>1.5523489564657211E-3</v>
      </c>
      <c r="AL120" t="s">
        <v>367</v>
      </c>
      <c r="AM120">
        <v>17460755</v>
      </c>
      <c r="AN120" t="b">
        <f t="shared" si="43"/>
        <v>1</v>
      </c>
      <c r="AO120" s="178">
        <f t="shared" si="44"/>
        <v>0</v>
      </c>
      <c r="AP120">
        <v>104</v>
      </c>
      <c r="AQ120" t="s">
        <v>367</v>
      </c>
      <c r="AR120">
        <v>17460755</v>
      </c>
      <c r="AS120">
        <v>4343049.21</v>
      </c>
      <c r="AT120">
        <v>21803804</v>
      </c>
      <c r="AU120" t="b">
        <f t="shared" si="45"/>
        <v>1</v>
      </c>
      <c r="AV120" s="46">
        <f t="shared" si="46"/>
        <v>0</v>
      </c>
      <c r="AW120" s="46">
        <f t="shared" si="47"/>
        <v>1.5523489564657211E-3</v>
      </c>
      <c r="AX120" s="46">
        <f t="shared" si="48"/>
        <v>-0.2084476500749588</v>
      </c>
    </row>
    <row r="121" spans="1:50" x14ac:dyDescent="0.25">
      <c r="A121" s="41" t="s">
        <v>481</v>
      </c>
      <c r="B121" s="41" t="s">
        <v>139</v>
      </c>
      <c r="C121" s="84" t="s">
        <v>368</v>
      </c>
      <c r="D121" s="84"/>
      <c r="E121" s="84"/>
      <c r="F121" s="84"/>
      <c r="G121" s="42">
        <v>5027383</v>
      </c>
      <c r="H121" s="43">
        <v>1027</v>
      </c>
      <c r="I121" s="44">
        <f t="shared" si="33"/>
        <v>1027</v>
      </c>
      <c r="J121" s="45">
        <v>4.0677222165</v>
      </c>
      <c r="K121" s="37">
        <f t="shared" si="49"/>
        <v>4.1703485244437852E-3</v>
      </c>
      <c r="L121" s="37">
        <f t="shared" si="50"/>
        <v>1.0701708330618145E-3</v>
      </c>
      <c r="M121" s="38">
        <f t="shared" si="51"/>
        <v>1</v>
      </c>
      <c r="N121" s="37">
        <f t="shared" si="52"/>
        <v>4.608294930875576E-3</v>
      </c>
      <c r="O121" s="39">
        <f t="shared" si="53"/>
        <v>5027383</v>
      </c>
      <c r="P121" s="39">
        <f t="shared" si="54"/>
        <v>1016114.1809429836</v>
      </c>
      <c r="Q121" s="39">
        <f t="shared" si="55"/>
        <v>0</v>
      </c>
      <c r="R121" s="39">
        <f t="shared" si="56"/>
        <v>6043497.1809429834</v>
      </c>
      <c r="S121" t="s">
        <v>368</v>
      </c>
      <c r="T121">
        <v>1027</v>
      </c>
      <c r="U121">
        <v>4.0677219999999998</v>
      </c>
      <c r="V121">
        <v>1.0252E-3</v>
      </c>
      <c r="W121">
        <v>4.1703E-3</v>
      </c>
      <c r="X121">
        <v>1.0702000000000001E-3</v>
      </c>
      <c r="Y121" t="b">
        <f t="shared" si="34"/>
        <v>1</v>
      </c>
      <c r="Z121" s="178">
        <f t="shared" si="35"/>
        <v>0</v>
      </c>
      <c r="AA121" s="181">
        <f t="shared" si="36"/>
        <v>-2.1650000014972193E-7</v>
      </c>
      <c r="AB121" s="46">
        <f t="shared" si="37"/>
        <v>0.99998836441522798</v>
      </c>
      <c r="AC121" s="46">
        <f t="shared" si="38"/>
        <v>1.0000272544693656</v>
      </c>
      <c r="AD121" t="s">
        <v>368</v>
      </c>
      <c r="AE121">
        <v>949487829</v>
      </c>
      <c r="AF121">
        <v>1.0702000000000001E-3</v>
      </c>
      <c r="AG121">
        <v>1016114.18</v>
      </c>
      <c r="AH121" t="b">
        <f t="shared" si="39"/>
        <v>1</v>
      </c>
      <c r="AI121" s="178">
        <f t="shared" si="40"/>
        <v>0</v>
      </c>
      <c r="AJ121" s="46">
        <f t="shared" si="41"/>
        <v>1.0000272544693656</v>
      </c>
      <c r="AK121" s="46">
        <f t="shared" si="42"/>
        <v>-9.429835481569171E-4</v>
      </c>
      <c r="AL121" t="s">
        <v>368</v>
      </c>
      <c r="AM121">
        <v>5027383</v>
      </c>
      <c r="AN121" t="b">
        <f t="shared" si="43"/>
        <v>1</v>
      </c>
      <c r="AO121" s="178">
        <f t="shared" si="44"/>
        <v>0</v>
      </c>
      <c r="AP121">
        <v>105</v>
      </c>
      <c r="AQ121" t="s">
        <v>368</v>
      </c>
      <c r="AR121">
        <v>5027383</v>
      </c>
      <c r="AS121">
        <v>1016114.18</v>
      </c>
      <c r="AT121">
        <v>6043497</v>
      </c>
      <c r="AU121" t="b">
        <f t="shared" si="45"/>
        <v>1</v>
      </c>
      <c r="AV121" s="46">
        <f t="shared" si="46"/>
        <v>0</v>
      </c>
      <c r="AW121" s="46">
        <f t="shared" si="47"/>
        <v>-9.429835481569171E-4</v>
      </c>
      <c r="AX121" s="46">
        <f t="shared" si="48"/>
        <v>-0.18094298336654902</v>
      </c>
    </row>
    <row r="122" spans="1:50" x14ac:dyDescent="0.25">
      <c r="A122" s="41" t="s">
        <v>481</v>
      </c>
      <c r="B122" s="41" t="s">
        <v>140</v>
      </c>
      <c r="C122" s="84" t="s">
        <v>369</v>
      </c>
      <c r="D122" s="84"/>
      <c r="E122" s="84"/>
      <c r="F122" s="84"/>
      <c r="G122" s="42">
        <v>23627941</v>
      </c>
      <c r="H122" s="43">
        <v>8286</v>
      </c>
      <c r="I122" s="44">
        <f t="shared" si="33"/>
        <v>8286</v>
      </c>
      <c r="J122" s="45">
        <v>4.1069609717000004</v>
      </c>
      <c r="K122" s="37">
        <f t="shared" si="49"/>
        <v>3.3971609641655069E-2</v>
      </c>
      <c r="L122" s="37">
        <f t="shared" si="50"/>
        <v>8.7175989195074841E-3</v>
      </c>
      <c r="M122" s="38">
        <f t="shared" si="51"/>
        <v>1</v>
      </c>
      <c r="N122" s="37">
        <f t="shared" si="52"/>
        <v>4.608294930875576E-3</v>
      </c>
      <c r="O122" s="39">
        <f t="shared" si="53"/>
        <v>23627941</v>
      </c>
      <c r="P122" s="39">
        <f t="shared" si="54"/>
        <v>8277254.072175907</v>
      </c>
      <c r="Q122" s="39">
        <f t="shared" si="55"/>
        <v>0</v>
      </c>
      <c r="R122" s="39">
        <f t="shared" si="56"/>
        <v>31905195.072175905</v>
      </c>
      <c r="S122" t="s">
        <v>369</v>
      </c>
      <c r="T122">
        <v>8286</v>
      </c>
      <c r="U122">
        <v>4.1069610000000001</v>
      </c>
      <c r="V122">
        <v>8.2716999999999999E-3</v>
      </c>
      <c r="W122">
        <v>3.3971599999999998E-2</v>
      </c>
      <c r="X122">
        <v>8.7176000000000007E-3</v>
      </c>
      <c r="Y122" t="b">
        <f t="shared" si="34"/>
        <v>1</v>
      </c>
      <c r="Z122" s="178">
        <f t="shared" si="35"/>
        <v>0</v>
      </c>
      <c r="AA122" s="181">
        <f t="shared" si="36"/>
        <v>2.829999967701724E-8</v>
      </c>
      <c r="AB122" s="46">
        <f t="shared" si="37"/>
        <v>0.99999971618492112</v>
      </c>
      <c r="AC122" s="46">
        <f t="shared" si="38"/>
        <v>1.0000001239438205</v>
      </c>
      <c r="AD122" t="s">
        <v>369</v>
      </c>
      <c r="AE122">
        <v>949487829</v>
      </c>
      <c r="AF122">
        <v>8.7176000000000007E-3</v>
      </c>
      <c r="AG122">
        <v>8277254.0700000003</v>
      </c>
      <c r="AH122" t="b">
        <f t="shared" si="39"/>
        <v>1</v>
      </c>
      <c r="AI122" s="178">
        <f t="shared" si="40"/>
        <v>0</v>
      </c>
      <c r="AJ122" s="46">
        <f t="shared" si="41"/>
        <v>1.0000001239438205</v>
      </c>
      <c r="AK122" s="46">
        <f t="shared" si="42"/>
        <v>-2.1759066730737686E-3</v>
      </c>
      <c r="AL122" t="s">
        <v>369</v>
      </c>
      <c r="AM122">
        <v>23627941</v>
      </c>
      <c r="AN122" t="b">
        <f t="shared" si="43"/>
        <v>1</v>
      </c>
      <c r="AO122" s="178">
        <f t="shared" si="44"/>
        <v>0</v>
      </c>
      <c r="AP122">
        <v>106</v>
      </c>
      <c r="AQ122" t="s">
        <v>369</v>
      </c>
      <c r="AR122">
        <v>23627941</v>
      </c>
      <c r="AS122">
        <v>8277254.0700000003</v>
      </c>
      <c r="AT122">
        <v>31905195</v>
      </c>
      <c r="AU122" t="b">
        <f t="shared" si="45"/>
        <v>1</v>
      </c>
      <c r="AV122" s="46">
        <f t="shared" si="46"/>
        <v>0</v>
      </c>
      <c r="AW122" s="46">
        <f t="shared" si="47"/>
        <v>-2.1759066730737686E-3</v>
      </c>
      <c r="AX122" s="46">
        <f t="shared" si="48"/>
        <v>-7.2175905108451843E-2</v>
      </c>
    </row>
    <row r="123" spans="1:50" x14ac:dyDescent="0.25">
      <c r="A123" s="41" t="s">
        <v>481</v>
      </c>
      <c r="B123" s="41" t="s">
        <v>141</v>
      </c>
      <c r="C123" s="84" t="s">
        <v>370</v>
      </c>
      <c r="D123" s="84"/>
      <c r="E123" s="84"/>
      <c r="F123" s="84"/>
      <c r="G123" s="42">
        <v>21886214</v>
      </c>
      <c r="H123" s="43">
        <v>3457</v>
      </c>
      <c r="I123" s="44">
        <f t="shared" si="33"/>
        <v>3457</v>
      </c>
      <c r="J123" s="45">
        <v>4.0625520288999999</v>
      </c>
      <c r="K123" s="37">
        <f t="shared" si="49"/>
        <v>1.4020029772490209E-2</v>
      </c>
      <c r="L123" s="37">
        <f t="shared" si="50"/>
        <v>3.5977393383874079E-3</v>
      </c>
      <c r="M123" s="38">
        <f t="shared" si="51"/>
        <v>1</v>
      </c>
      <c r="N123" s="37">
        <f t="shared" si="52"/>
        <v>4.608294930875576E-3</v>
      </c>
      <c r="O123" s="39">
        <f t="shared" si="53"/>
        <v>21886214</v>
      </c>
      <c r="P123" s="39">
        <f t="shared" si="54"/>
        <v>3416009.7137133563</v>
      </c>
      <c r="Q123" s="39">
        <f t="shared" si="55"/>
        <v>0</v>
      </c>
      <c r="R123" s="39">
        <f t="shared" si="56"/>
        <v>25302223.713713355</v>
      </c>
      <c r="S123" t="s">
        <v>370</v>
      </c>
      <c r="T123">
        <v>3457</v>
      </c>
      <c r="U123">
        <v>4.0625520000000002</v>
      </c>
      <c r="V123">
        <v>3.4510000000000001E-3</v>
      </c>
      <c r="W123">
        <v>1.4019999999999999E-2</v>
      </c>
      <c r="X123">
        <v>3.5977000000000001E-3</v>
      </c>
      <c r="Y123" t="b">
        <f t="shared" si="34"/>
        <v>1</v>
      </c>
      <c r="Z123" s="178">
        <f t="shared" si="35"/>
        <v>0</v>
      </c>
      <c r="AA123" s="181">
        <f t="shared" si="36"/>
        <v>-2.8899999726661463E-8</v>
      </c>
      <c r="AB123" s="46">
        <f t="shared" si="37"/>
        <v>0.99999787643174143</v>
      </c>
      <c r="AC123" s="46">
        <f t="shared" si="38"/>
        <v>0.99998906580390967</v>
      </c>
      <c r="AD123" t="s">
        <v>370</v>
      </c>
      <c r="AE123">
        <v>949487829</v>
      </c>
      <c r="AF123">
        <v>3.5977000000000001E-3</v>
      </c>
      <c r="AG123">
        <v>3416009.71</v>
      </c>
      <c r="AH123" t="b">
        <f t="shared" si="39"/>
        <v>1</v>
      </c>
      <c r="AI123" s="178">
        <f t="shared" si="40"/>
        <v>0</v>
      </c>
      <c r="AJ123" s="46">
        <f t="shared" si="41"/>
        <v>0.99998906580390967</v>
      </c>
      <c r="AK123" s="46">
        <f t="shared" si="42"/>
        <v>-3.7133563309907913E-3</v>
      </c>
      <c r="AL123" t="s">
        <v>370</v>
      </c>
      <c r="AM123">
        <v>21886214</v>
      </c>
      <c r="AN123" t="b">
        <f t="shared" si="43"/>
        <v>1</v>
      </c>
      <c r="AO123" s="178">
        <f t="shared" si="44"/>
        <v>0</v>
      </c>
      <c r="AP123">
        <v>107</v>
      </c>
      <c r="AQ123" t="s">
        <v>370</v>
      </c>
      <c r="AR123">
        <v>21886214</v>
      </c>
      <c r="AS123">
        <v>3416009.71</v>
      </c>
      <c r="AT123">
        <v>25302224</v>
      </c>
      <c r="AU123" t="b">
        <f t="shared" si="45"/>
        <v>1</v>
      </c>
      <c r="AV123" s="46">
        <f t="shared" si="46"/>
        <v>0</v>
      </c>
      <c r="AW123" s="46">
        <f t="shared" si="47"/>
        <v>-3.7133563309907913E-3</v>
      </c>
      <c r="AX123" s="46">
        <f t="shared" si="48"/>
        <v>0.28628664463758469</v>
      </c>
    </row>
    <row r="124" spans="1:50" x14ac:dyDescent="0.25">
      <c r="A124" s="41" t="s">
        <v>481</v>
      </c>
      <c r="B124" s="41" t="s">
        <v>142</v>
      </c>
      <c r="C124" s="84" t="s">
        <v>371</v>
      </c>
      <c r="D124" s="84"/>
      <c r="E124" s="84"/>
      <c r="F124" s="84"/>
      <c r="G124" s="42">
        <v>11775143</v>
      </c>
      <c r="H124" s="43">
        <v>2521</v>
      </c>
      <c r="I124" s="44">
        <f t="shared" si="33"/>
        <v>2521</v>
      </c>
      <c r="J124" s="45">
        <v>4.0651068952999996</v>
      </c>
      <c r="K124" s="37">
        <f t="shared" si="49"/>
        <v>1.0230466467461992E-2</v>
      </c>
      <c r="L124" s="37">
        <f t="shared" si="50"/>
        <v>2.6252834164633707E-3</v>
      </c>
      <c r="M124" s="38">
        <f t="shared" si="51"/>
        <v>1</v>
      </c>
      <c r="N124" s="37">
        <f t="shared" si="52"/>
        <v>4.608294930875576E-3</v>
      </c>
      <c r="O124" s="39">
        <f t="shared" si="53"/>
        <v>11775143</v>
      </c>
      <c r="P124" s="39">
        <f t="shared" si="54"/>
        <v>2492674.6516075088</v>
      </c>
      <c r="Q124" s="39">
        <f t="shared" si="55"/>
        <v>0</v>
      </c>
      <c r="R124" s="39">
        <f t="shared" si="56"/>
        <v>14267817.65160751</v>
      </c>
      <c r="S124" t="s">
        <v>371</v>
      </c>
      <c r="T124">
        <v>2521</v>
      </c>
      <c r="U124">
        <v>4.0651070000000002</v>
      </c>
      <c r="V124">
        <v>2.5167000000000002E-3</v>
      </c>
      <c r="W124">
        <v>1.02305E-2</v>
      </c>
      <c r="X124">
        <v>2.6253000000000001E-3</v>
      </c>
      <c r="Y124" t="b">
        <f t="shared" si="34"/>
        <v>1</v>
      </c>
      <c r="Z124" s="178">
        <f t="shared" si="35"/>
        <v>0</v>
      </c>
      <c r="AA124" s="181">
        <f t="shared" si="36"/>
        <v>1.0470000066931107E-7</v>
      </c>
      <c r="AB124" s="46">
        <f t="shared" si="37"/>
        <v>1.0000032777134957</v>
      </c>
      <c r="AC124" s="46">
        <f t="shared" si="38"/>
        <v>1.0000063168557443</v>
      </c>
      <c r="AD124" t="s">
        <v>371</v>
      </c>
      <c r="AE124">
        <v>949487829</v>
      </c>
      <c r="AF124">
        <v>2.6253000000000001E-3</v>
      </c>
      <c r="AG124">
        <v>2492674.65</v>
      </c>
      <c r="AH124" t="b">
        <f t="shared" si="39"/>
        <v>1</v>
      </c>
      <c r="AI124" s="178">
        <f t="shared" si="40"/>
        <v>0</v>
      </c>
      <c r="AJ124" s="46">
        <f t="shared" si="41"/>
        <v>1.0000063168557443</v>
      </c>
      <c r="AK124" s="46">
        <f t="shared" si="42"/>
        <v>-1.6075088642537594E-3</v>
      </c>
      <c r="AL124" t="s">
        <v>371</v>
      </c>
      <c r="AM124">
        <v>11775143</v>
      </c>
      <c r="AN124" t="b">
        <f t="shared" si="43"/>
        <v>1</v>
      </c>
      <c r="AO124" s="178">
        <f t="shared" si="44"/>
        <v>0</v>
      </c>
      <c r="AP124">
        <v>108</v>
      </c>
      <c r="AQ124" t="s">
        <v>371</v>
      </c>
      <c r="AR124">
        <v>11775143</v>
      </c>
      <c r="AS124">
        <v>2492674.65</v>
      </c>
      <c r="AT124">
        <v>14267818</v>
      </c>
      <c r="AU124" t="b">
        <f t="shared" si="45"/>
        <v>1</v>
      </c>
      <c r="AV124" s="46">
        <f t="shared" si="46"/>
        <v>0</v>
      </c>
      <c r="AW124" s="46">
        <f t="shared" si="47"/>
        <v>-1.6075088642537594E-3</v>
      </c>
      <c r="AX124" s="46">
        <f t="shared" si="48"/>
        <v>0.34839249029755592</v>
      </c>
    </row>
    <row r="125" spans="1:50" x14ac:dyDescent="0.25">
      <c r="A125" s="41" t="s">
        <v>481</v>
      </c>
      <c r="B125" s="41" t="s">
        <v>143</v>
      </c>
      <c r="C125" s="84" t="s">
        <v>372</v>
      </c>
      <c r="D125" s="84"/>
      <c r="E125" s="84"/>
      <c r="F125" s="84"/>
      <c r="G125" s="42">
        <v>31200096</v>
      </c>
      <c r="H125" s="43">
        <v>5488</v>
      </c>
      <c r="I125" s="44">
        <f t="shared" si="33"/>
        <v>5488</v>
      </c>
      <c r="J125" s="45">
        <v>4.0098392949999999</v>
      </c>
      <c r="K125" s="37">
        <f t="shared" si="49"/>
        <v>2.1968059212699665E-2</v>
      </c>
      <c r="L125" s="37">
        <f t="shared" si="50"/>
        <v>5.6373169030378882E-3</v>
      </c>
      <c r="M125" s="38">
        <f t="shared" si="51"/>
        <v>1</v>
      </c>
      <c r="N125" s="37">
        <f t="shared" si="52"/>
        <v>4.608294930875576E-3</v>
      </c>
      <c r="O125" s="39">
        <f t="shared" si="53"/>
        <v>31200096</v>
      </c>
      <c r="P125" s="39">
        <f t="shared" si="54"/>
        <v>5352563.7876504483</v>
      </c>
      <c r="Q125" s="39">
        <f t="shared" si="55"/>
        <v>0</v>
      </c>
      <c r="R125" s="39">
        <f t="shared" si="56"/>
        <v>36552659.787650451</v>
      </c>
      <c r="S125" t="s">
        <v>372</v>
      </c>
      <c r="T125">
        <v>5488</v>
      </c>
      <c r="U125">
        <v>4.0098390000000004</v>
      </c>
      <c r="V125">
        <v>5.4784999999999999E-3</v>
      </c>
      <c r="W125">
        <v>2.1968100000000001E-2</v>
      </c>
      <c r="X125">
        <v>5.6372999999999996E-3</v>
      </c>
      <c r="Y125" t="b">
        <f t="shared" si="34"/>
        <v>1</v>
      </c>
      <c r="Z125" s="178">
        <f t="shared" si="35"/>
        <v>0</v>
      </c>
      <c r="AA125" s="181">
        <f t="shared" si="36"/>
        <v>-2.9499999953941369E-7</v>
      </c>
      <c r="AB125" s="46">
        <f t="shared" si="37"/>
        <v>1.0000018566638018</v>
      </c>
      <c r="AC125" s="46">
        <f t="shared" si="38"/>
        <v>0.99999700158103944</v>
      </c>
      <c r="AD125" t="s">
        <v>372</v>
      </c>
      <c r="AE125">
        <v>949487829</v>
      </c>
      <c r="AF125">
        <v>5.6372999999999996E-3</v>
      </c>
      <c r="AG125">
        <v>5352563.79</v>
      </c>
      <c r="AH125" t="b">
        <f t="shared" si="39"/>
        <v>1</v>
      </c>
      <c r="AI125" s="178">
        <f t="shared" si="40"/>
        <v>0</v>
      </c>
      <c r="AJ125" s="46">
        <f t="shared" si="41"/>
        <v>0.99999700158103944</v>
      </c>
      <c r="AK125" s="46">
        <f t="shared" si="42"/>
        <v>2.3495517671108246E-3</v>
      </c>
      <c r="AL125" t="s">
        <v>372</v>
      </c>
      <c r="AM125">
        <v>31200096</v>
      </c>
      <c r="AN125" t="b">
        <f t="shared" si="43"/>
        <v>1</v>
      </c>
      <c r="AO125" s="178">
        <f t="shared" si="44"/>
        <v>0</v>
      </c>
      <c r="AP125">
        <v>109</v>
      </c>
      <c r="AQ125" t="s">
        <v>372</v>
      </c>
      <c r="AR125">
        <v>31200096</v>
      </c>
      <c r="AS125">
        <v>5352563.79</v>
      </c>
      <c r="AT125">
        <v>36552660</v>
      </c>
      <c r="AU125" t="b">
        <f t="shared" si="45"/>
        <v>1</v>
      </c>
      <c r="AV125" s="46">
        <f t="shared" si="46"/>
        <v>0</v>
      </c>
      <c r="AW125" s="46">
        <f t="shared" si="47"/>
        <v>2.3495517671108246E-3</v>
      </c>
      <c r="AX125" s="46">
        <f t="shared" si="48"/>
        <v>0.2123495489358902</v>
      </c>
    </row>
    <row r="126" spans="1:50" x14ac:dyDescent="0.25">
      <c r="A126" s="41" t="s">
        <v>481</v>
      </c>
      <c r="B126" s="41" t="s">
        <v>144</v>
      </c>
      <c r="C126" s="84" t="s">
        <v>373</v>
      </c>
      <c r="D126" s="84"/>
      <c r="E126" s="84"/>
      <c r="F126" s="84"/>
      <c r="G126" s="42">
        <v>55761473</v>
      </c>
      <c r="H126" s="43">
        <v>9528</v>
      </c>
      <c r="I126" s="44">
        <f t="shared" si="33"/>
        <v>9528</v>
      </c>
      <c r="J126" s="45">
        <v>3.7516549878999998</v>
      </c>
      <c r="K126" s="37">
        <f t="shared" si="49"/>
        <v>3.5684142211112602E-2</v>
      </c>
      <c r="L126" s="37">
        <f t="shared" si="50"/>
        <v>9.1570591698342339E-3</v>
      </c>
      <c r="M126" s="38">
        <f t="shared" si="51"/>
        <v>1</v>
      </c>
      <c r="N126" s="37">
        <f t="shared" si="52"/>
        <v>4.608294930875576E-3</v>
      </c>
      <c r="O126" s="39">
        <f t="shared" si="53"/>
        <v>55761473</v>
      </c>
      <c r="P126" s="39">
        <f t="shared" si="54"/>
        <v>8694516.2311904486</v>
      </c>
      <c r="Q126" s="39">
        <f t="shared" si="55"/>
        <v>0</v>
      </c>
      <c r="R126" s="39">
        <f t="shared" si="56"/>
        <v>64455989.23119045</v>
      </c>
      <c r="S126" t="s">
        <v>373</v>
      </c>
      <c r="T126">
        <v>9528</v>
      </c>
      <c r="U126">
        <v>3.751655</v>
      </c>
      <c r="V126">
        <v>9.5116000000000003E-3</v>
      </c>
      <c r="W126">
        <v>3.5684100000000003E-2</v>
      </c>
      <c r="X126">
        <v>9.1570999999999996E-3</v>
      </c>
      <c r="Y126" t="b">
        <f t="shared" si="34"/>
        <v>1</v>
      </c>
      <c r="Z126" s="178">
        <f t="shared" si="35"/>
        <v>0</v>
      </c>
      <c r="AA126" s="181">
        <f t="shared" si="36"/>
        <v>1.2100000112980069E-8</v>
      </c>
      <c r="AB126" s="46">
        <f t="shared" si="37"/>
        <v>0.99999881709045024</v>
      </c>
      <c r="AC126" s="46">
        <f t="shared" si="38"/>
        <v>1.0000044588732047</v>
      </c>
      <c r="AD126" t="s">
        <v>373</v>
      </c>
      <c r="AE126">
        <v>949487829</v>
      </c>
      <c r="AF126">
        <v>9.1570999999999996E-3</v>
      </c>
      <c r="AG126">
        <v>8694516.2300000004</v>
      </c>
      <c r="AH126" t="b">
        <f t="shared" si="39"/>
        <v>1</v>
      </c>
      <c r="AI126" s="178">
        <f t="shared" si="40"/>
        <v>0</v>
      </c>
      <c r="AJ126" s="46">
        <f t="shared" si="41"/>
        <v>1.0000044588732047</v>
      </c>
      <c r="AK126" s="46">
        <f t="shared" si="42"/>
        <v>-1.1904481798410416E-3</v>
      </c>
      <c r="AL126" t="s">
        <v>373</v>
      </c>
      <c r="AM126">
        <v>55761473</v>
      </c>
      <c r="AN126" t="b">
        <f t="shared" si="43"/>
        <v>1</v>
      </c>
      <c r="AO126" s="178">
        <f t="shared" si="44"/>
        <v>0</v>
      </c>
      <c r="AP126">
        <v>110</v>
      </c>
      <c r="AQ126" t="s">
        <v>373</v>
      </c>
      <c r="AR126">
        <v>55761473</v>
      </c>
      <c r="AS126">
        <v>8694516.2300000004</v>
      </c>
      <c r="AT126">
        <v>64455989</v>
      </c>
      <c r="AU126" t="b">
        <f t="shared" si="45"/>
        <v>1</v>
      </c>
      <c r="AV126" s="46">
        <f t="shared" si="46"/>
        <v>0</v>
      </c>
      <c r="AW126" s="46">
        <f t="shared" si="47"/>
        <v>-1.1904481798410416E-3</v>
      </c>
      <c r="AX126" s="46">
        <f t="shared" si="48"/>
        <v>-0.23119045048952103</v>
      </c>
    </row>
    <row r="127" spans="1:50" x14ac:dyDescent="0.25">
      <c r="A127" s="41" t="s">
        <v>481</v>
      </c>
      <c r="B127" s="41" t="s">
        <v>145</v>
      </c>
      <c r="C127" s="84" t="s">
        <v>374</v>
      </c>
      <c r="D127" s="84"/>
      <c r="E127" s="84"/>
      <c r="F127" s="84"/>
      <c r="G127" s="42">
        <v>36105640</v>
      </c>
      <c r="H127" s="43">
        <v>5013</v>
      </c>
      <c r="I127" s="44">
        <f t="shared" si="33"/>
        <v>5013</v>
      </c>
      <c r="J127" s="45">
        <v>3.7994785901000001</v>
      </c>
      <c r="K127" s="37">
        <f t="shared" si="49"/>
        <v>1.9013949082106501E-2</v>
      </c>
      <c r="L127" s="37">
        <f t="shared" si="50"/>
        <v>4.8792501657176834E-3</v>
      </c>
      <c r="M127" s="38">
        <f t="shared" si="51"/>
        <v>1</v>
      </c>
      <c r="N127" s="37">
        <f t="shared" si="52"/>
        <v>4.608294930875576E-3</v>
      </c>
      <c r="O127" s="39">
        <f t="shared" si="53"/>
        <v>36105640</v>
      </c>
      <c r="P127" s="39">
        <f t="shared" si="54"/>
        <v>4632788.6469951738</v>
      </c>
      <c r="Q127" s="39">
        <f t="shared" si="55"/>
        <v>0</v>
      </c>
      <c r="R127" s="39">
        <f t="shared" si="56"/>
        <v>40738428.646995172</v>
      </c>
      <c r="S127" t="s">
        <v>374</v>
      </c>
      <c r="T127">
        <v>5013</v>
      </c>
      <c r="U127">
        <v>3.7994789999999998</v>
      </c>
      <c r="V127">
        <v>5.0044E-3</v>
      </c>
      <c r="W127">
        <v>1.90139E-2</v>
      </c>
      <c r="X127">
        <v>4.8792999999999996E-3</v>
      </c>
      <c r="Y127" t="b">
        <f t="shared" si="34"/>
        <v>1</v>
      </c>
      <c r="Z127" s="178">
        <f t="shared" si="35"/>
        <v>0</v>
      </c>
      <c r="AA127" s="181">
        <f t="shared" si="36"/>
        <v>4.0989999972040891E-7</v>
      </c>
      <c r="AB127" s="46">
        <f t="shared" si="37"/>
        <v>0.9999974186263838</v>
      </c>
      <c r="AC127" s="46">
        <f t="shared" si="38"/>
        <v>1.0000102135124505</v>
      </c>
      <c r="AD127" t="s">
        <v>374</v>
      </c>
      <c r="AE127">
        <v>949487829</v>
      </c>
      <c r="AF127">
        <v>4.8792999999999996E-3</v>
      </c>
      <c r="AG127">
        <v>4632788.6500000004</v>
      </c>
      <c r="AH127" t="b">
        <f t="shared" si="39"/>
        <v>1</v>
      </c>
      <c r="AI127" s="178">
        <f t="shared" si="40"/>
        <v>0</v>
      </c>
      <c r="AJ127" s="46">
        <f t="shared" si="41"/>
        <v>1.0000102135124505</v>
      </c>
      <c r="AK127" s="46">
        <f t="shared" si="42"/>
        <v>3.0048266053199768E-3</v>
      </c>
      <c r="AL127" t="s">
        <v>374</v>
      </c>
      <c r="AM127">
        <v>36105640</v>
      </c>
      <c r="AN127" t="b">
        <f t="shared" si="43"/>
        <v>1</v>
      </c>
      <c r="AO127" s="178">
        <f t="shared" si="44"/>
        <v>0</v>
      </c>
      <c r="AP127">
        <v>111</v>
      </c>
      <c r="AQ127" t="s">
        <v>374</v>
      </c>
      <c r="AR127">
        <v>36105640</v>
      </c>
      <c r="AS127">
        <v>4632788.6500000004</v>
      </c>
      <c r="AT127">
        <v>40738429</v>
      </c>
      <c r="AU127" t="b">
        <f t="shared" si="45"/>
        <v>1</v>
      </c>
      <c r="AV127" s="46">
        <f t="shared" si="46"/>
        <v>0</v>
      </c>
      <c r="AW127" s="46">
        <f t="shared" si="47"/>
        <v>3.0048266053199768E-3</v>
      </c>
      <c r="AX127" s="46">
        <f t="shared" si="48"/>
        <v>0.3530048280954361</v>
      </c>
    </row>
    <row r="128" spans="1:50" x14ac:dyDescent="0.25">
      <c r="A128" s="41" t="s">
        <v>481</v>
      </c>
      <c r="B128" s="41" t="s">
        <v>146</v>
      </c>
      <c r="C128" s="84" t="s">
        <v>375</v>
      </c>
      <c r="D128" s="84"/>
      <c r="E128" s="84"/>
      <c r="F128" s="84"/>
      <c r="G128" s="42">
        <v>15064069</v>
      </c>
      <c r="H128" s="43">
        <v>3567</v>
      </c>
      <c r="I128" s="44">
        <f t="shared" si="33"/>
        <v>3567</v>
      </c>
      <c r="J128" s="45">
        <v>3.9615783001999998</v>
      </c>
      <c r="K128" s="37">
        <f t="shared" si="49"/>
        <v>1.4106587719821267E-2</v>
      </c>
      <c r="L128" s="37">
        <f t="shared" si="50"/>
        <v>3.6199513405882921E-3</v>
      </c>
      <c r="M128" s="38">
        <f t="shared" si="51"/>
        <v>1</v>
      </c>
      <c r="N128" s="37">
        <f t="shared" si="52"/>
        <v>4.608294930875576E-3</v>
      </c>
      <c r="O128" s="39">
        <f t="shared" si="53"/>
        <v>15064069</v>
      </c>
      <c r="P128" s="39">
        <f t="shared" si="54"/>
        <v>3437099.7394608171</v>
      </c>
      <c r="Q128" s="39">
        <f t="shared" si="55"/>
        <v>0</v>
      </c>
      <c r="R128" s="39">
        <f t="shared" si="56"/>
        <v>18501168.739460818</v>
      </c>
      <c r="S128" t="s">
        <v>375</v>
      </c>
      <c r="T128">
        <v>3567</v>
      </c>
      <c r="U128">
        <v>3.9615779999999998</v>
      </c>
      <c r="V128">
        <v>3.5609000000000001E-3</v>
      </c>
      <c r="W128">
        <v>1.41066E-2</v>
      </c>
      <c r="X128">
        <v>3.62E-3</v>
      </c>
      <c r="Y128" t="b">
        <f t="shared" si="34"/>
        <v>1</v>
      </c>
      <c r="Z128" s="178">
        <f t="shared" si="35"/>
        <v>0</v>
      </c>
      <c r="AA128" s="181">
        <f t="shared" si="36"/>
        <v>-3.0019999996966362E-7</v>
      </c>
      <c r="AB128" s="46">
        <f t="shared" si="37"/>
        <v>1.0000008705279388</v>
      </c>
      <c r="AC128" s="46">
        <f t="shared" si="38"/>
        <v>1.0000134420071238</v>
      </c>
      <c r="AD128" t="s">
        <v>375</v>
      </c>
      <c r="AE128">
        <v>949487829</v>
      </c>
      <c r="AF128">
        <v>3.62E-3</v>
      </c>
      <c r="AG128">
        <v>3437099.74</v>
      </c>
      <c r="AH128" t="b">
        <f t="shared" si="39"/>
        <v>1</v>
      </c>
      <c r="AI128" s="178">
        <f t="shared" si="40"/>
        <v>0</v>
      </c>
      <c r="AJ128" s="46">
        <f t="shared" si="41"/>
        <v>1.0000134420071238</v>
      </c>
      <c r="AK128" s="46">
        <f t="shared" si="42"/>
        <v>5.3918315097689629E-4</v>
      </c>
      <c r="AL128" t="s">
        <v>375</v>
      </c>
      <c r="AM128">
        <v>15064069</v>
      </c>
      <c r="AN128" t="b">
        <f t="shared" si="43"/>
        <v>1</v>
      </c>
      <c r="AO128" s="178">
        <f t="shared" si="44"/>
        <v>0</v>
      </c>
      <c r="AP128">
        <v>112</v>
      </c>
      <c r="AQ128" t="s">
        <v>375</v>
      </c>
      <c r="AR128">
        <v>15064069</v>
      </c>
      <c r="AS128">
        <v>3437099.74</v>
      </c>
      <c r="AT128">
        <v>18501169</v>
      </c>
      <c r="AU128" t="b">
        <f t="shared" si="45"/>
        <v>1</v>
      </c>
      <c r="AV128" s="46">
        <f t="shared" si="46"/>
        <v>0</v>
      </c>
      <c r="AW128" s="46">
        <f t="shared" si="47"/>
        <v>5.3918315097689629E-4</v>
      </c>
      <c r="AX128" s="46">
        <f t="shared" si="48"/>
        <v>0.26053918153047562</v>
      </c>
    </row>
    <row r="129" spans="1:50" x14ac:dyDescent="0.25">
      <c r="A129" s="41" t="s">
        <v>481</v>
      </c>
      <c r="B129" s="41" t="s">
        <v>147</v>
      </c>
      <c r="C129" s="84" t="s">
        <v>376</v>
      </c>
      <c r="D129" s="84"/>
      <c r="E129" s="84"/>
      <c r="F129" s="84"/>
      <c r="G129" s="42">
        <v>5149556</v>
      </c>
      <c r="H129" s="43">
        <v>1078</v>
      </c>
      <c r="I129" s="44">
        <f t="shared" si="33"/>
        <v>1078</v>
      </c>
      <c r="J129" s="45">
        <v>3.9754485468</v>
      </c>
      <c r="K129" s="37">
        <f t="shared" si="49"/>
        <v>4.2781451767301866E-3</v>
      </c>
      <c r="L129" s="37">
        <f t="shared" si="50"/>
        <v>1.0978329894745088E-3</v>
      </c>
      <c r="M129" s="38">
        <f t="shared" si="51"/>
        <v>1</v>
      </c>
      <c r="N129" s="37">
        <f t="shared" si="52"/>
        <v>4.608294930875576E-3</v>
      </c>
      <c r="O129" s="39">
        <f t="shared" si="53"/>
        <v>5149556</v>
      </c>
      <c r="P129" s="39">
        <f t="shared" si="54"/>
        <v>1042379.0617807312</v>
      </c>
      <c r="Q129" s="39">
        <f t="shared" si="55"/>
        <v>0</v>
      </c>
      <c r="R129" s="39">
        <f t="shared" si="56"/>
        <v>6191935.0617807312</v>
      </c>
      <c r="S129" t="s">
        <v>376</v>
      </c>
      <c r="T129">
        <v>1078</v>
      </c>
      <c r="U129">
        <v>3.9754489999999998</v>
      </c>
      <c r="V129">
        <v>1.0761E-3</v>
      </c>
      <c r="W129">
        <v>4.2781E-3</v>
      </c>
      <c r="X129">
        <v>1.0977999999999999E-3</v>
      </c>
      <c r="Y129" t="b">
        <f t="shared" si="34"/>
        <v>1</v>
      </c>
      <c r="Z129" s="178">
        <f t="shared" si="35"/>
        <v>0</v>
      </c>
      <c r="AA129" s="181">
        <f t="shared" si="36"/>
        <v>4.531999997503533E-7</v>
      </c>
      <c r="AB129" s="46">
        <f t="shared" si="37"/>
        <v>0.99998944011287128</v>
      </c>
      <c r="AC129" s="46">
        <f t="shared" si="38"/>
        <v>0.99996995037057079</v>
      </c>
      <c r="AD129" t="s">
        <v>376</v>
      </c>
      <c r="AE129">
        <v>949487829</v>
      </c>
      <c r="AF129">
        <v>1.0977999999999999E-3</v>
      </c>
      <c r="AG129">
        <v>1042379.06</v>
      </c>
      <c r="AH129" t="b">
        <f t="shared" si="39"/>
        <v>1</v>
      </c>
      <c r="AI129" s="178">
        <f t="shared" si="40"/>
        <v>0</v>
      </c>
      <c r="AJ129" s="46">
        <f t="shared" si="41"/>
        <v>0.99996995037057079</v>
      </c>
      <c r="AK129" s="46">
        <f t="shared" si="42"/>
        <v>-1.7807311378419399E-3</v>
      </c>
      <c r="AL129" t="s">
        <v>376</v>
      </c>
      <c r="AM129">
        <v>5149556</v>
      </c>
      <c r="AN129" t="b">
        <f t="shared" si="43"/>
        <v>1</v>
      </c>
      <c r="AO129" s="178">
        <f t="shared" si="44"/>
        <v>0</v>
      </c>
      <c r="AP129">
        <v>113</v>
      </c>
      <c r="AQ129" t="s">
        <v>376</v>
      </c>
      <c r="AR129">
        <v>5149556</v>
      </c>
      <c r="AS129">
        <v>1042379.06</v>
      </c>
      <c r="AT129">
        <v>6191935</v>
      </c>
      <c r="AU129" t="b">
        <f t="shared" si="45"/>
        <v>1</v>
      </c>
      <c r="AV129" s="46">
        <f t="shared" si="46"/>
        <v>0</v>
      </c>
      <c r="AW129" s="46">
        <f t="shared" si="47"/>
        <v>-1.7807311378419399E-3</v>
      </c>
      <c r="AX129" s="46">
        <f t="shared" si="48"/>
        <v>-6.1780731193721294E-2</v>
      </c>
    </row>
    <row r="130" spans="1:50" x14ac:dyDescent="0.25">
      <c r="A130" s="41" t="s">
        <v>481</v>
      </c>
      <c r="B130" s="41" t="s">
        <v>148</v>
      </c>
      <c r="C130" s="84" t="s">
        <v>377</v>
      </c>
      <c r="D130" s="84"/>
      <c r="E130" s="84"/>
      <c r="F130" s="84"/>
      <c r="G130" s="42">
        <v>154698866</v>
      </c>
      <c r="H130" s="43">
        <v>88629</v>
      </c>
      <c r="I130" s="44">
        <f t="shared" si="33"/>
        <v>88629</v>
      </c>
      <c r="J130" s="45">
        <v>3.8142055656</v>
      </c>
      <c r="K130" s="37">
        <f t="shared" si="49"/>
        <v>0.33746642056524623</v>
      </c>
      <c r="L130" s="37">
        <f t="shared" si="50"/>
        <v>8.6598690327654493E-2</v>
      </c>
      <c r="M130" s="38">
        <f t="shared" si="51"/>
        <v>1</v>
      </c>
      <c r="N130" s="37">
        <f t="shared" si="52"/>
        <v>4.608294930875576E-3</v>
      </c>
      <c r="O130" s="39">
        <f t="shared" si="53"/>
        <v>154698866</v>
      </c>
      <c r="P130" s="39">
        <f t="shared" si="54"/>
        <v>82224402.473447964</v>
      </c>
      <c r="Q130" s="39">
        <f t="shared" si="55"/>
        <v>0</v>
      </c>
      <c r="R130" s="39">
        <f t="shared" si="56"/>
        <v>236923268.47344798</v>
      </c>
      <c r="S130" t="s">
        <v>377</v>
      </c>
      <c r="T130">
        <v>88629</v>
      </c>
      <c r="U130">
        <v>3.814206</v>
      </c>
      <c r="V130">
        <v>8.8476200000000005E-2</v>
      </c>
      <c r="W130">
        <v>0.3374664</v>
      </c>
      <c r="X130">
        <v>8.6598700000000001E-2</v>
      </c>
      <c r="Y130" t="b">
        <f t="shared" si="34"/>
        <v>1</v>
      </c>
      <c r="Z130" s="178">
        <f t="shared" si="35"/>
        <v>0</v>
      </c>
      <c r="AA130" s="181">
        <f t="shared" si="36"/>
        <v>4.3439999997119116E-7</v>
      </c>
      <c r="AB130" s="46">
        <f t="shared" si="37"/>
        <v>0.99999993905987383</v>
      </c>
      <c r="AC130" s="46">
        <f t="shared" si="38"/>
        <v>1.0000001116915911</v>
      </c>
      <c r="AD130" t="s">
        <v>377</v>
      </c>
      <c r="AE130">
        <v>949487829</v>
      </c>
      <c r="AF130">
        <v>8.6598700000000001E-2</v>
      </c>
      <c r="AG130">
        <v>82224402.469999999</v>
      </c>
      <c r="AH130" t="b">
        <f t="shared" si="39"/>
        <v>1</v>
      </c>
      <c r="AI130" s="178">
        <f t="shared" si="40"/>
        <v>0</v>
      </c>
      <c r="AJ130" s="46">
        <f t="shared" si="41"/>
        <v>1.0000001116915911</v>
      </c>
      <c r="AK130" s="46">
        <f t="shared" si="42"/>
        <v>-3.4479647874832153E-3</v>
      </c>
      <c r="AL130" t="s">
        <v>377</v>
      </c>
      <c r="AM130">
        <v>154698866</v>
      </c>
      <c r="AN130" t="b">
        <f t="shared" si="43"/>
        <v>1</v>
      </c>
      <c r="AO130" s="178">
        <f t="shared" si="44"/>
        <v>0</v>
      </c>
      <c r="AP130">
        <v>114</v>
      </c>
      <c r="AQ130" t="s">
        <v>377</v>
      </c>
      <c r="AR130">
        <v>154698866</v>
      </c>
      <c r="AS130">
        <v>82224402.469999999</v>
      </c>
      <c r="AT130">
        <v>236923268</v>
      </c>
      <c r="AU130" t="b">
        <f t="shared" si="45"/>
        <v>1</v>
      </c>
      <c r="AV130" s="46">
        <f t="shared" si="46"/>
        <v>0</v>
      </c>
      <c r="AW130" s="46">
        <f t="shared" si="47"/>
        <v>-3.4479647874832153E-3</v>
      </c>
      <c r="AX130" s="46">
        <f t="shared" si="48"/>
        <v>-0.47344797849655151</v>
      </c>
    </row>
    <row r="131" spans="1:50" x14ac:dyDescent="0.25">
      <c r="A131" s="41" t="s">
        <v>481</v>
      </c>
      <c r="B131" s="41" t="s">
        <v>149</v>
      </c>
      <c r="C131" s="84" t="s">
        <v>378</v>
      </c>
      <c r="D131" s="84"/>
      <c r="E131" s="84"/>
      <c r="F131" s="84"/>
      <c r="G131" s="42">
        <v>48167426</v>
      </c>
      <c r="H131" s="43">
        <v>10363</v>
      </c>
      <c r="I131" s="44">
        <f t="shared" si="33"/>
        <v>10363</v>
      </c>
      <c r="J131" s="45">
        <v>3.7692998051000002</v>
      </c>
      <c r="K131" s="37">
        <f t="shared" si="49"/>
        <v>3.8993911395271669E-2</v>
      </c>
      <c r="L131" s="37">
        <f t="shared" si="50"/>
        <v>1.0006393086242633E-2</v>
      </c>
      <c r="M131" s="38">
        <f t="shared" si="51"/>
        <v>1</v>
      </c>
      <c r="N131" s="37">
        <f t="shared" si="52"/>
        <v>4.608294930875576E-3</v>
      </c>
      <c r="O131" s="39">
        <f t="shared" si="53"/>
        <v>48167426</v>
      </c>
      <c r="P131" s="39">
        <f t="shared" si="54"/>
        <v>9500948.4475771282</v>
      </c>
      <c r="Q131" s="39">
        <f t="shared" si="55"/>
        <v>0</v>
      </c>
      <c r="R131" s="39">
        <f t="shared" si="56"/>
        <v>57668374.447577126</v>
      </c>
      <c r="S131" t="s">
        <v>378</v>
      </c>
      <c r="T131">
        <v>10363</v>
      </c>
      <c r="U131">
        <v>3.7692999999999999</v>
      </c>
      <c r="V131">
        <v>1.0345099999999999E-2</v>
      </c>
      <c r="W131">
        <v>3.8993899999999998E-2</v>
      </c>
      <c r="X131">
        <v>1.00064E-2</v>
      </c>
      <c r="Y131" t="b">
        <f t="shared" si="34"/>
        <v>1</v>
      </c>
      <c r="Z131" s="178">
        <f t="shared" si="35"/>
        <v>0</v>
      </c>
      <c r="AA131" s="181">
        <f t="shared" si="36"/>
        <v>1.9489999969479754E-7</v>
      </c>
      <c r="AB131" s="46">
        <f t="shared" si="37"/>
        <v>0.99999970776792424</v>
      </c>
      <c r="AC131" s="46">
        <f t="shared" si="38"/>
        <v>1.0000006909340167</v>
      </c>
      <c r="AD131" t="s">
        <v>378</v>
      </c>
      <c r="AE131">
        <v>949487829</v>
      </c>
      <c r="AF131">
        <v>1.00064E-2</v>
      </c>
      <c r="AG131">
        <v>9500948.4499999993</v>
      </c>
      <c r="AH131" t="b">
        <f t="shared" si="39"/>
        <v>1</v>
      </c>
      <c r="AI131" s="178">
        <f t="shared" si="40"/>
        <v>0</v>
      </c>
      <c r="AJ131" s="46">
        <f t="shared" si="41"/>
        <v>1.0000006909340167</v>
      </c>
      <c r="AK131" s="46">
        <f t="shared" si="42"/>
        <v>2.4228710681200027E-3</v>
      </c>
      <c r="AL131" t="s">
        <v>378</v>
      </c>
      <c r="AM131">
        <v>48167426</v>
      </c>
      <c r="AN131" t="b">
        <f t="shared" si="43"/>
        <v>1</v>
      </c>
      <c r="AO131" s="178">
        <f t="shared" si="44"/>
        <v>0</v>
      </c>
      <c r="AP131">
        <v>115</v>
      </c>
      <c r="AQ131" t="s">
        <v>378</v>
      </c>
      <c r="AR131">
        <v>48167426</v>
      </c>
      <c r="AS131">
        <v>9500948.4499999993</v>
      </c>
      <c r="AT131">
        <v>57668374</v>
      </c>
      <c r="AU131" t="b">
        <f t="shared" si="45"/>
        <v>1</v>
      </c>
      <c r="AV131" s="46">
        <f t="shared" si="46"/>
        <v>0</v>
      </c>
      <c r="AW131" s="46">
        <f t="shared" si="47"/>
        <v>2.4228710681200027E-3</v>
      </c>
      <c r="AX131" s="46">
        <f t="shared" si="48"/>
        <v>-0.44757712632417679</v>
      </c>
    </row>
    <row r="132" spans="1:50" x14ac:dyDescent="0.25">
      <c r="A132" s="41" t="s">
        <v>481</v>
      </c>
      <c r="B132" s="41" t="s">
        <v>150</v>
      </c>
      <c r="C132" s="84" t="s">
        <v>379</v>
      </c>
      <c r="D132" s="84"/>
      <c r="E132" s="84"/>
      <c r="F132" s="84"/>
      <c r="G132" s="42">
        <v>54426704</v>
      </c>
      <c r="H132" s="43">
        <v>6835</v>
      </c>
      <c r="I132" s="44">
        <f t="shared" si="33"/>
        <v>6835</v>
      </c>
      <c r="J132" s="45">
        <v>4.0721725017999999</v>
      </c>
      <c r="K132" s="37">
        <f t="shared" si="49"/>
        <v>2.7785313812848211E-2</v>
      </c>
      <c r="L132" s="37">
        <f t="shared" si="50"/>
        <v>7.1301072933575935E-3</v>
      </c>
      <c r="M132" s="38">
        <f t="shared" si="51"/>
        <v>1</v>
      </c>
      <c r="N132" s="37">
        <f t="shared" si="52"/>
        <v>4.608294930875576E-3</v>
      </c>
      <c r="O132" s="39">
        <f t="shared" si="53"/>
        <v>54426704</v>
      </c>
      <c r="P132" s="39">
        <f t="shared" si="54"/>
        <v>6769950.094507168</v>
      </c>
      <c r="Q132" s="39">
        <f t="shared" si="55"/>
        <v>0</v>
      </c>
      <c r="R132" s="39">
        <f t="shared" si="56"/>
        <v>61196654.094507165</v>
      </c>
      <c r="S132" t="s">
        <v>379</v>
      </c>
      <c r="T132">
        <v>6835</v>
      </c>
      <c r="U132">
        <v>4.0721730000000003</v>
      </c>
      <c r="V132">
        <v>6.8231999999999998E-3</v>
      </c>
      <c r="W132">
        <v>2.7785299999999999E-2</v>
      </c>
      <c r="X132">
        <v>7.1301000000000003E-3</v>
      </c>
      <c r="Y132" t="b">
        <f t="shared" si="34"/>
        <v>1</v>
      </c>
      <c r="Z132" s="178">
        <f t="shared" si="35"/>
        <v>0</v>
      </c>
      <c r="AA132" s="181">
        <f t="shared" si="36"/>
        <v>4.9820000036504553E-7</v>
      </c>
      <c r="AB132" s="46">
        <f t="shared" si="37"/>
        <v>0.99999950287233375</v>
      </c>
      <c r="AC132" s="46">
        <f t="shared" si="38"/>
        <v>0.99999897710408925</v>
      </c>
      <c r="AD132" t="s">
        <v>379</v>
      </c>
      <c r="AE132">
        <v>949487829</v>
      </c>
      <c r="AF132">
        <v>7.1301000000000003E-3</v>
      </c>
      <c r="AG132">
        <v>6769950.0899999999</v>
      </c>
      <c r="AH132" t="b">
        <f t="shared" si="39"/>
        <v>1</v>
      </c>
      <c r="AI132" s="178">
        <f t="shared" si="40"/>
        <v>0</v>
      </c>
      <c r="AJ132" s="46">
        <f t="shared" si="41"/>
        <v>0.99999897710408925</v>
      </c>
      <c r="AK132" s="46">
        <f t="shared" si="42"/>
        <v>-4.5071681961417198E-3</v>
      </c>
      <c r="AL132" t="s">
        <v>379</v>
      </c>
      <c r="AM132">
        <v>54426704</v>
      </c>
      <c r="AN132" t="b">
        <f t="shared" si="43"/>
        <v>1</v>
      </c>
      <c r="AO132" s="178">
        <f t="shared" si="44"/>
        <v>0</v>
      </c>
      <c r="AP132">
        <v>116</v>
      </c>
      <c r="AQ132" t="s">
        <v>379</v>
      </c>
      <c r="AR132">
        <v>54426704</v>
      </c>
      <c r="AS132">
        <v>6769950.0899999999</v>
      </c>
      <c r="AT132">
        <v>61196654</v>
      </c>
      <c r="AU132" t="b">
        <f t="shared" si="45"/>
        <v>1</v>
      </c>
      <c r="AV132" s="46">
        <f t="shared" si="46"/>
        <v>0</v>
      </c>
      <c r="AW132" s="46">
        <f t="shared" si="47"/>
        <v>-4.5071681961417198E-3</v>
      </c>
      <c r="AX132" s="46">
        <f t="shared" si="48"/>
        <v>-9.4507165253162384E-2</v>
      </c>
    </row>
    <row r="133" spans="1:50" x14ac:dyDescent="0.25">
      <c r="A133" s="41" t="s">
        <v>481</v>
      </c>
      <c r="B133" s="41" t="s">
        <v>151</v>
      </c>
      <c r="C133" s="84" t="s">
        <v>380</v>
      </c>
      <c r="D133" s="84"/>
      <c r="E133" s="84"/>
      <c r="F133" s="84"/>
      <c r="G133" s="42">
        <v>4432809</v>
      </c>
      <c r="H133" s="43">
        <v>1099</v>
      </c>
      <c r="I133" s="44">
        <f t="shared" si="33"/>
        <v>1099</v>
      </c>
      <c r="J133" s="45">
        <v>3.6320807989000001</v>
      </c>
      <c r="K133" s="37">
        <f t="shared" si="49"/>
        <v>3.984775091408238E-3</v>
      </c>
      <c r="L133" s="37">
        <f t="shared" si="50"/>
        <v>1.0225500468705022E-3</v>
      </c>
      <c r="M133" s="38">
        <f t="shared" si="51"/>
        <v>1</v>
      </c>
      <c r="N133" s="37">
        <f t="shared" si="52"/>
        <v>4.608294930875576E-3</v>
      </c>
      <c r="O133" s="39">
        <f t="shared" si="53"/>
        <v>4432809</v>
      </c>
      <c r="P133" s="39">
        <f t="shared" si="54"/>
        <v>970898.82404692133</v>
      </c>
      <c r="Q133" s="39">
        <f t="shared" si="55"/>
        <v>0</v>
      </c>
      <c r="R133" s="39">
        <f t="shared" si="56"/>
        <v>5403707.824046921</v>
      </c>
      <c r="S133" t="s">
        <v>380</v>
      </c>
      <c r="T133">
        <v>1099</v>
      </c>
      <c r="U133">
        <v>3.6320809999999999</v>
      </c>
      <c r="V133">
        <v>1.0970999999999999E-3</v>
      </c>
      <c r="W133">
        <v>3.9848000000000001E-3</v>
      </c>
      <c r="X133">
        <v>1.0226E-3</v>
      </c>
      <c r="Y133" t="b">
        <f t="shared" si="34"/>
        <v>1</v>
      </c>
      <c r="Z133" s="178">
        <f t="shared" si="35"/>
        <v>0</v>
      </c>
      <c r="AA133" s="181">
        <f t="shared" si="36"/>
        <v>2.0109999976369863E-7</v>
      </c>
      <c r="AB133" s="46">
        <f t="shared" si="37"/>
        <v>1.0000062509404397</v>
      </c>
      <c r="AC133" s="46">
        <f t="shared" si="38"/>
        <v>1.0000488515253123</v>
      </c>
      <c r="AD133" t="s">
        <v>380</v>
      </c>
      <c r="AE133">
        <v>949487829</v>
      </c>
      <c r="AF133">
        <v>1.0226E-3</v>
      </c>
      <c r="AG133">
        <v>970898.82</v>
      </c>
      <c r="AH133" t="b">
        <f t="shared" si="39"/>
        <v>1</v>
      </c>
      <c r="AI133" s="178">
        <f t="shared" si="40"/>
        <v>0</v>
      </c>
      <c r="AJ133" s="46">
        <f t="shared" si="41"/>
        <v>1.0000488515253123</v>
      </c>
      <c r="AK133" s="46">
        <f t="shared" si="42"/>
        <v>-4.0469213854521513E-3</v>
      </c>
      <c r="AL133" t="s">
        <v>380</v>
      </c>
      <c r="AM133">
        <v>4432809</v>
      </c>
      <c r="AN133" t="b">
        <f t="shared" si="43"/>
        <v>1</v>
      </c>
      <c r="AO133" s="178">
        <f t="shared" si="44"/>
        <v>0</v>
      </c>
      <c r="AP133">
        <v>117</v>
      </c>
      <c r="AQ133" t="s">
        <v>380</v>
      </c>
      <c r="AR133">
        <v>4432809</v>
      </c>
      <c r="AS133">
        <v>970898.82</v>
      </c>
      <c r="AT133">
        <v>5403708</v>
      </c>
      <c r="AU133" t="b">
        <f t="shared" si="45"/>
        <v>1</v>
      </c>
      <c r="AV133" s="46">
        <f t="shared" si="46"/>
        <v>0</v>
      </c>
      <c r="AW133" s="46">
        <f t="shared" si="47"/>
        <v>-4.0469213854521513E-3</v>
      </c>
      <c r="AX133" s="46">
        <f t="shared" si="48"/>
        <v>0.17595307901501656</v>
      </c>
    </row>
    <row r="134" spans="1:50" x14ac:dyDescent="0.25">
      <c r="A134" s="41" t="s">
        <v>481</v>
      </c>
      <c r="B134" s="41" t="s">
        <v>152</v>
      </c>
      <c r="C134" s="84" t="s">
        <v>381</v>
      </c>
      <c r="D134" s="84"/>
      <c r="E134" s="84"/>
      <c r="F134" s="84"/>
      <c r="G134" s="42">
        <v>17174571</v>
      </c>
      <c r="H134" s="43">
        <v>4940</v>
      </c>
      <c r="I134" s="44">
        <f t="shared" si="33"/>
        <v>4940</v>
      </c>
      <c r="J134" s="45">
        <v>3.7467201771999998</v>
      </c>
      <c r="K134" s="37">
        <f t="shared" si="49"/>
        <v>1.8476888089637197E-2</v>
      </c>
      <c r="L134" s="37">
        <f t="shared" si="50"/>
        <v>4.741432665250493E-3</v>
      </c>
      <c r="M134" s="38">
        <f t="shared" si="51"/>
        <v>1</v>
      </c>
      <c r="N134" s="37">
        <f t="shared" si="52"/>
        <v>4.608294930875576E-3</v>
      </c>
      <c r="O134" s="39">
        <f t="shared" si="53"/>
        <v>17174571</v>
      </c>
      <c r="P134" s="39">
        <f t="shared" si="54"/>
        <v>4501932.6076783743</v>
      </c>
      <c r="Q134" s="39">
        <f t="shared" si="55"/>
        <v>0</v>
      </c>
      <c r="R134" s="39">
        <f t="shared" si="56"/>
        <v>21676503.607678376</v>
      </c>
      <c r="S134" t="s">
        <v>381</v>
      </c>
      <c r="T134">
        <v>4940</v>
      </c>
      <c r="U134">
        <v>3.7467199999999998</v>
      </c>
      <c r="V134">
        <v>4.9315000000000001E-3</v>
      </c>
      <c r="W134">
        <v>1.8476900000000001E-2</v>
      </c>
      <c r="X134">
        <v>4.7413999999999998E-3</v>
      </c>
      <c r="Y134" t="b">
        <f t="shared" si="34"/>
        <v>1</v>
      </c>
      <c r="Z134" s="178">
        <f t="shared" si="35"/>
        <v>0</v>
      </c>
      <c r="AA134" s="181">
        <f t="shared" si="36"/>
        <v>-1.7720000000664982E-7</v>
      </c>
      <c r="AB134" s="46">
        <f t="shared" si="37"/>
        <v>1.0000006446086995</v>
      </c>
      <c r="AC134" s="46">
        <f t="shared" si="38"/>
        <v>0.9999931106792399</v>
      </c>
      <c r="AD134" t="s">
        <v>381</v>
      </c>
      <c r="AE134">
        <v>949487829</v>
      </c>
      <c r="AF134">
        <v>4.7413999999999998E-3</v>
      </c>
      <c r="AG134">
        <v>4501932.6100000003</v>
      </c>
      <c r="AH134" t="b">
        <f t="shared" si="39"/>
        <v>1</v>
      </c>
      <c r="AI134" s="178">
        <f t="shared" si="40"/>
        <v>0</v>
      </c>
      <c r="AJ134" s="46">
        <f t="shared" si="41"/>
        <v>0.9999931106792399</v>
      </c>
      <c r="AK134" s="46">
        <f t="shared" si="42"/>
        <v>2.3216260597109795E-3</v>
      </c>
      <c r="AL134" t="s">
        <v>495</v>
      </c>
      <c r="AM134">
        <v>17174571</v>
      </c>
      <c r="AN134" t="b">
        <f t="shared" si="43"/>
        <v>0</v>
      </c>
      <c r="AO134" s="178">
        <f t="shared" si="44"/>
        <v>0</v>
      </c>
      <c r="AP134">
        <v>118</v>
      </c>
      <c r="AQ134" t="s">
        <v>381</v>
      </c>
      <c r="AR134">
        <v>17174571</v>
      </c>
      <c r="AS134">
        <v>4501932.6100000003</v>
      </c>
      <c r="AT134">
        <v>21676504</v>
      </c>
      <c r="AU134" t="b">
        <f t="shared" si="45"/>
        <v>1</v>
      </c>
      <c r="AV134" s="46">
        <f t="shared" si="46"/>
        <v>0</v>
      </c>
      <c r="AW134" s="46">
        <f t="shared" si="47"/>
        <v>2.3216260597109795E-3</v>
      </c>
      <c r="AX134" s="46">
        <f t="shared" si="48"/>
        <v>0.3923216238617897</v>
      </c>
    </row>
    <row r="135" spans="1:50" x14ac:dyDescent="0.25">
      <c r="A135" s="41" t="s">
        <v>481</v>
      </c>
      <c r="B135" s="41" t="s">
        <v>153</v>
      </c>
      <c r="C135" s="84" t="s">
        <v>382</v>
      </c>
      <c r="D135" s="84"/>
      <c r="E135" s="84"/>
      <c r="F135" s="84"/>
      <c r="G135" s="42">
        <v>22976097</v>
      </c>
      <c r="H135" s="43">
        <v>21175</v>
      </c>
      <c r="I135" s="44">
        <f t="shared" si="33"/>
        <v>21175</v>
      </c>
      <c r="J135" s="45">
        <v>3.7073089864000002</v>
      </c>
      <c r="K135" s="37">
        <f t="shared" si="49"/>
        <v>7.8366928102187525E-2</v>
      </c>
      <c r="L135" s="37">
        <f t="shared" si="50"/>
        <v>2.0110069995360604E-2</v>
      </c>
      <c r="M135" s="38">
        <f t="shared" si="51"/>
        <v>1</v>
      </c>
      <c r="N135" s="37">
        <f t="shared" si="52"/>
        <v>4.608294930875576E-3</v>
      </c>
      <c r="O135" s="39">
        <f t="shared" si="53"/>
        <v>22976097</v>
      </c>
      <c r="P135" s="39">
        <f t="shared" si="54"/>
        <v>19094266.70093298</v>
      </c>
      <c r="Q135" s="39">
        <f t="shared" si="55"/>
        <v>0</v>
      </c>
      <c r="R135" s="39">
        <f t="shared" si="56"/>
        <v>42070363.70093298</v>
      </c>
      <c r="S135" t="s">
        <v>382</v>
      </c>
      <c r="T135">
        <v>21175</v>
      </c>
      <c r="U135">
        <v>3.707309</v>
      </c>
      <c r="V135">
        <v>2.1138500000000001E-2</v>
      </c>
      <c r="W135">
        <v>7.8366900000000003E-2</v>
      </c>
      <c r="X135">
        <v>2.0110099999999999E-2</v>
      </c>
      <c r="Y135" t="b">
        <f t="shared" si="34"/>
        <v>1</v>
      </c>
      <c r="Z135" s="178">
        <f t="shared" si="35"/>
        <v>0</v>
      </c>
      <c r="AA135" s="181">
        <f t="shared" si="36"/>
        <v>1.3599999793001416E-8</v>
      </c>
      <c r="AB135" s="46">
        <f t="shared" si="37"/>
        <v>0.99999964140246145</v>
      </c>
      <c r="AC135" s="46">
        <f t="shared" si="38"/>
        <v>1.0000014920206346</v>
      </c>
      <c r="AD135" t="s">
        <v>382</v>
      </c>
      <c r="AE135">
        <v>949487829</v>
      </c>
      <c r="AF135">
        <v>2.0110099999999999E-2</v>
      </c>
      <c r="AG135">
        <v>19094266.699999999</v>
      </c>
      <c r="AH135" t="b">
        <f t="shared" si="39"/>
        <v>1</v>
      </c>
      <c r="AI135" s="178">
        <f t="shared" si="40"/>
        <v>0</v>
      </c>
      <c r="AJ135" s="46">
        <f t="shared" si="41"/>
        <v>1.0000014920206346</v>
      </c>
      <c r="AK135" s="46">
        <f t="shared" si="42"/>
        <v>-9.3298032879829407E-4</v>
      </c>
      <c r="AL135" t="s">
        <v>382</v>
      </c>
      <c r="AM135">
        <v>22976097</v>
      </c>
      <c r="AN135" t="b">
        <f t="shared" si="43"/>
        <v>1</v>
      </c>
      <c r="AO135" s="178">
        <f t="shared" si="44"/>
        <v>0</v>
      </c>
      <c r="AP135">
        <v>119</v>
      </c>
      <c r="AQ135" t="s">
        <v>382</v>
      </c>
      <c r="AR135">
        <v>22976097</v>
      </c>
      <c r="AS135">
        <v>19094266.699999999</v>
      </c>
      <c r="AT135">
        <v>42070364</v>
      </c>
      <c r="AU135" t="b">
        <f t="shared" si="45"/>
        <v>1</v>
      </c>
      <c r="AV135" s="46">
        <f t="shared" si="46"/>
        <v>0</v>
      </c>
      <c r="AW135" s="46">
        <f t="shared" si="47"/>
        <v>-9.3298032879829407E-4</v>
      </c>
      <c r="AX135" s="46">
        <f t="shared" si="48"/>
        <v>0.29906702041625977</v>
      </c>
    </row>
    <row r="136" spans="1:50" x14ac:dyDescent="0.25">
      <c r="A136" s="41" t="s">
        <v>481</v>
      </c>
      <c r="B136" s="41" t="s">
        <v>154</v>
      </c>
      <c r="C136" s="84" t="s">
        <v>383</v>
      </c>
      <c r="D136" s="84"/>
      <c r="E136" s="84"/>
      <c r="F136" s="84"/>
      <c r="G136" s="42">
        <v>5795191</v>
      </c>
      <c r="H136" s="43">
        <v>1973</v>
      </c>
      <c r="I136" s="44">
        <f t="shared" si="33"/>
        <v>1973</v>
      </c>
      <c r="J136" s="45">
        <v>4.2852515887999996</v>
      </c>
      <c r="K136" s="37">
        <f t="shared" si="49"/>
        <v>8.4402251159271923E-3</v>
      </c>
      <c r="L136" s="37">
        <f t="shared" si="50"/>
        <v>2.1658819857857678E-3</v>
      </c>
      <c r="M136" s="38">
        <f t="shared" si="51"/>
        <v>1</v>
      </c>
      <c r="N136" s="37">
        <f t="shared" si="52"/>
        <v>4.608294930875576E-3</v>
      </c>
      <c r="O136" s="39">
        <f t="shared" si="53"/>
        <v>5795191</v>
      </c>
      <c r="P136" s="39">
        <f t="shared" si="54"/>
        <v>2056478.5845539377</v>
      </c>
      <c r="Q136" s="39">
        <f t="shared" si="55"/>
        <v>0</v>
      </c>
      <c r="R136" s="39">
        <f t="shared" si="56"/>
        <v>7851669.5845539374</v>
      </c>
      <c r="S136" t="s">
        <v>383</v>
      </c>
      <c r="T136">
        <v>1973</v>
      </c>
      <c r="U136">
        <v>4.2852519999999998</v>
      </c>
      <c r="V136">
        <v>1.9696000000000002E-3</v>
      </c>
      <c r="W136">
        <v>8.4402000000000001E-3</v>
      </c>
      <c r="X136">
        <v>2.1659000000000001E-3</v>
      </c>
      <c r="Y136" t="b">
        <f t="shared" si="34"/>
        <v>1</v>
      </c>
      <c r="Z136" s="178">
        <f t="shared" si="35"/>
        <v>0</v>
      </c>
      <c r="AA136" s="181">
        <f t="shared" si="36"/>
        <v>4.1120000027206061E-7</v>
      </c>
      <c r="AB136" s="46">
        <f t="shared" si="37"/>
        <v>0.99999702425861314</v>
      </c>
      <c r="AC136" s="46">
        <f t="shared" si="38"/>
        <v>1.0000083172649066</v>
      </c>
      <c r="AD136" t="s">
        <v>383</v>
      </c>
      <c r="AE136">
        <v>949487829</v>
      </c>
      <c r="AF136">
        <v>2.1659000000000001E-3</v>
      </c>
      <c r="AG136">
        <v>2056478.58</v>
      </c>
      <c r="AH136" t="b">
        <f t="shared" si="39"/>
        <v>1</v>
      </c>
      <c r="AI136" s="178">
        <f t="shared" si="40"/>
        <v>0</v>
      </c>
      <c r="AJ136" s="46">
        <f t="shared" si="41"/>
        <v>1.0000083172649066</v>
      </c>
      <c r="AK136" s="46">
        <f t="shared" si="42"/>
        <v>-4.5539375860244036E-3</v>
      </c>
      <c r="AL136" t="s">
        <v>383</v>
      </c>
      <c r="AM136">
        <v>5795191</v>
      </c>
      <c r="AN136" t="b">
        <f t="shared" si="43"/>
        <v>1</v>
      </c>
      <c r="AO136" s="178">
        <f t="shared" si="44"/>
        <v>0</v>
      </c>
      <c r="AP136">
        <v>120</v>
      </c>
      <c r="AQ136" t="s">
        <v>383</v>
      </c>
      <c r="AR136">
        <v>5795191</v>
      </c>
      <c r="AS136">
        <v>2056478.58</v>
      </c>
      <c r="AT136">
        <v>7851670</v>
      </c>
      <c r="AU136" t="b">
        <f t="shared" si="45"/>
        <v>1</v>
      </c>
      <c r="AV136" s="46">
        <f t="shared" si="46"/>
        <v>0</v>
      </c>
      <c r="AW136" s="46">
        <f t="shared" si="47"/>
        <v>-4.5539375860244036E-3</v>
      </c>
      <c r="AX136" s="46">
        <f t="shared" si="48"/>
        <v>0.41544606257230043</v>
      </c>
    </row>
    <row r="137" spans="1:50" x14ac:dyDescent="0.25">
      <c r="A137" s="41" t="s">
        <v>481</v>
      </c>
      <c r="B137" s="41" t="s">
        <v>155</v>
      </c>
      <c r="C137" s="84" t="s">
        <v>384</v>
      </c>
      <c r="D137" s="84"/>
      <c r="E137" s="84"/>
      <c r="F137" s="84"/>
      <c r="G137" s="42">
        <v>1101024</v>
      </c>
      <c r="H137" s="43">
        <v>366</v>
      </c>
      <c r="I137" s="44">
        <f t="shared" si="33"/>
        <v>366</v>
      </c>
      <c r="J137" s="45">
        <v>3.9548390932999999</v>
      </c>
      <c r="K137" s="37">
        <f t="shared" si="49"/>
        <v>1.444975635225765E-3</v>
      </c>
      <c r="L137" s="37">
        <f t="shared" si="50"/>
        <v>3.7080132997033543E-4</v>
      </c>
      <c r="M137" s="38">
        <f t="shared" si="51"/>
        <v>1</v>
      </c>
      <c r="N137" s="37">
        <f t="shared" si="52"/>
        <v>4.608294930875576E-3</v>
      </c>
      <c r="O137" s="39">
        <f t="shared" si="53"/>
        <v>1101024</v>
      </c>
      <c r="P137" s="39">
        <f t="shared" si="54"/>
        <v>352071.34978384641</v>
      </c>
      <c r="Q137" s="39">
        <f t="shared" si="55"/>
        <v>0</v>
      </c>
      <c r="R137" s="39">
        <f t="shared" si="56"/>
        <v>1453095.3497838464</v>
      </c>
      <c r="S137" t="s">
        <v>384</v>
      </c>
      <c r="T137">
        <v>366</v>
      </c>
      <c r="U137">
        <v>3.9548390000000002</v>
      </c>
      <c r="V137">
        <v>3.6539999999999999E-4</v>
      </c>
      <c r="W137">
        <v>1.4450000000000001E-3</v>
      </c>
      <c r="X137">
        <v>3.7080000000000001E-4</v>
      </c>
      <c r="Y137" t="b">
        <f t="shared" si="34"/>
        <v>1</v>
      </c>
      <c r="Z137" s="178">
        <f t="shared" si="35"/>
        <v>0</v>
      </c>
      <c r="AA137" s="181">
        <f t="shared" si="36"/>
        <v>-9.3299999726070837E-8</v>
      </c>
      <c r="AB137" s="46">
        <f t="shared" si="37"/>
        <v>1.0000168617197696</v>
      </c>
      <c r="AC137" s="46">
        <f t="shared" si="38"/>
        <v>0.99999641325359989</v>
      </c>
      <c r="AD137" t="s">
        <v>384</v>
      </c>
      <c r="AE137">
        <v>949487829</v>
      </c>
      <c r="AF137">
        <v>3.7080000000000001E-4</v>
      </c>
      <c r="AG137">
        <v>352071.35</v>
      </c>
      <c r="AH137" t="b">
        <f t="shared" si="39"/>
        <v>1</v>
      </c>
      <c r="AI137" s="178">
        <f t="shared" si="40"/>
        <v>0</v>
      </c>
      <c r="AJ137" s="46">
        <f t="shared" si="41"/>
        <v>0.99999641325359989</v>
      </c>
      <c r="AK137" s="46">
        <f t="shared" si="42"/>
        <v>2.1615356672555208E-4</v>
      </c>
      <c r="AL137" t="s">
        <v>496</v>
      </c>
      <c r="AM137">
        <v>1101024</v>
      </c>
      <c r="AN137" t="b">
        <f t="shared" si="43"/>
        <v>0</v>
      </c>
      <c r="AO137" s="178">
        <f t="shared" si="44"/>
        <v>0</v>
      </c>
      <c r="AP137">
        <v>121</v>
      </c>
      <c r="AQ137" t="s">
        <v>384</v>
      </c>
      <c r="AR137">
        <v>1101024</v>
      </c>
      <c r="AS137">
        <v>352071.35</v>
      </c>
      <c r="AT137">
        <v>1453095</v>
      </c>
      <c r="AU137" t="b">
        <f t="shared" si="45"/>
        <v>1</v>
      </c>
      <c r="AV137" s="46">
        <f t="shared" si="46"/>
        <v>0</v>
      </c>
      <c r="AW137" s="46">
        <f t="shared" si="47"/>
        <v>2.1615356672555208E-4</v>
      </c>
      <c r="AX137" s="46">
        <f t="shared" si="48"/>
        <v>-0.34978384640999138</v>
      </c>
    </row>
    <row r="138" spans="1:50" x14ac:dyDescent="0.25">
      <c r="A138" s="41" t="s">
        <v>481</v>
      </c>
      <c r="B138" s="41" t="s">
        <v>156</v>
      </c>
      <c r="C138" s="84" t="s">
        <v>385</v>
      </c>
      <c r="D138" s="84"/>
      <c r="E138" s="84"/>
      <c r="F138" s="84"/>
      <c r="G138" s="42">
        <v>6384637</v>
      </c>
      <c r="H138" s="43">
        <v>1477</v>
      </c>
      <c r="I138" s="44">
        <f t="shared" si="33"/>
        <v>1477</v>
      </c>
      <c r="J138" s="45">
        <v>3.7625707129000001</v>
      </c>
      <c r="K138" s="37">
        <f t="shared" si="49"/>
        <v>5.547736002876333E-3</v>
      </c>
      <c r="L138" s="37">
        <f t="shared" si="50"/>
        <v>1.4236280792855386E-3</v>
      </c>
      <c r="M138" s="38">
        <f t="shared" si="51"/>
        <v>1</v>
      </c>
      <c r="N138" s="37">
        <f t="shared" si="52"/>
        <v>4.608294930875576E-3</v>
      </c>
      <c r="O138" s="39">
        <f t="shared" si="53"/>
        <v>6384637</v>
      </c>
      <c r="P138" s="39">
        <f t="shared" si="54"/>
        <v>1351717.5343042659</v>
      </c>
      <c r="Q138" s="39">
        <f t="shared" si="55"/>
        <v>0</v>
      </c>
      <c r="R138" s="39">
        <f t="shared" si="56"/>
        <v>7736354.5343042659</v>
      </c>
      <c r="S138" t="s">
        <v>385</v>
      </c>
      <c r="T138">
        <v>1477</v>
      </c>
      <c r="U138">
        <v>3.7625709999999999</v>
      </c>
      <c r="V138">
        <v>1.4744999999999999E-3</v>
      </c>
      <c r="W138">
        <v>5.5477E-3</v>
      </c>
      <c r="X138">
        <v>1.4235999999999999E-3</v>
      </c>
      <c r="Y138" t="b">
        <f t="shared" si="34"/>
        <v>1</v>
      </c>
      <c r="Z138" s="178">
        <f t="shared" si="35"/>
        <v>0</v>
      </c>
      <c r="AA138" s="181">
        <f t="shared" si="36"/>
        <v>2.8709999977394318E-7</v>
      </c>
      <c r="AB138" s="46">
        <f t="shared" si="37"/>
        <v>0.99999351034794837</v>
      </c>
      <c r="AC138" s="46">
        <f t="shared" si="38"/>
        <v>0.9999802762491502</v>
      </c>
      <c r="AD138" t="s">
        <v>385</v>
      </c>
      <c r="AE138">
        <v>949487829</v>
      </c>
      <c r="AF138">
        <v>1.4235999999999999E-3</v>
      </c>
      <c r="AG138">
        <v>1351717.53</v>
      </c>
      <c r="AH138" t="b">
        <f t="shared" si="39"/>
        <v>1</v>
      </c>
      <c r="AI138" s="178">
        <f t="shared" si="40"/>
        <v>0</v>
      </c>
      <c r="AJ138" s="46">
        <f t="shared" si="41"/>
        <v>0.9999802762491502</v>
      </c>
      <c r="AK138" s="46">
        <f t="shared" si="42"/>
        <v>-4.3042658362537622E-3</v>
      </c>
      <c r="AL138" t="s">
        <v>385</v>
      </c>
      <c r="AM138">
        <v>6384637</v>
      </c>
      <c r="AN138" t="b">
        <f t="shared" si="43"/>
        <v>1</v>
      </c>
      <c r="AO138" s="178">
        <f t="shared" si="44"/>
        <v>0</v>
      </c>
      <c r="AP138">
        <v>122</v>
      </c>
      <c r="AQ138" t="s">
        <v>385</v>
      </c>
      <c r="AR138">
        <v>6384637</v>
      </c>
      <c r="AS138">
        <v>1351717.53</v>
      </c>
      <c r="AT138">
        <v>7736355</v>
      </c>
      <c r="AU138" t="b">
        <f t="shared" si="45"/>
        <v>1</v>
      </c>
      <c r="AV138" s="46">
        <f t="shared" si="46"/>
        <v>0</v>
      </c>
      <c r="AW138" s="46">
        <f t="shared" si="47"/>
        <v>-4.3042658362537622E-3</v>
      </c>
      <c r="AX138" s="46">
        <f t="shared" si="48"/>
        <v>0.46569573413580656</v>
      </c>
    </row>
    <row r="139" spans="1:50" x14ac:dyDescent="0.25">
      <c r="A139" s="41" t="s">
        <v>481</v>
      </c>
      <c r="B139" s="41" t="s">
        <v>157</v>
      </c>
      <c r="C139" s="84" t="s">
        <v>386</v>
      </c>
      <c r="D139" s="84"/>
      <c r="E139" s="84"/>
      <c r="F139" s="84"/>
      <c r="G139" s="42">
        <v>6605964</v>
      </c>
      <c r="H139" s="43">
        <v>2213</v>
      </c>
      <c r="I139" s="44">
        <f t="shared" si="33"/>
        <v>2213</v>
      </c>
      <c r="J139" s="45">
        <v>4.2652890991000003</v>
      </c>
      <c r="K139" s="37">
        <f t="shared" si="49"/>
        <v>9.4228115807084168E-3</v>
      </c>
      <c r="L139" s="37">
        <f t="shared" si="50"/>
        <v>2.4180276684323842E-3</v>
      </c>
      <c r="M139" s="38">
        <f t="shared" si="51"/>
        <v>1</v>
      </c>
      <c r="N139" s="37">
        <f t="shared" si="52"/>
        <v>4.608294930875576E-3</v>
      </c>
      <c r="O139" s="39">
        <f t="shared" si="53"/>
        <v>6605964</v>
      </c>
      <c r="P139" s="39">
        <f t="shared" si="54"/>
        <v>2295887.8413617965</v>
      </c>
      <c r="Q139" s="39">
        <f t="shared" si="55"/>
        <v>0</v>
      </c>
      <c r="R139" s="39">
        <f t="shared" si="56"/>
        <v>8901851.8413617965</v>
      </c>
      <c r="S139" t="s">
        <v>386</v>
      </c>
      <c r="T139">
        <v>2213</v>
      </c>
      <c r="U139">
        <v>4.2652890000000001</v>
      </c>
      <c r="V139">
        <v>2.2092000000000001E-3</v>
      </c>
      <c r="W139">
        <v>9.4228000000000003E-3</v>
      </c>
      <c r="X139">
        <v>2.418E-3</v>
      </c>
      <c r="Y139" t="b">
        <f t="shared" si="34"/>
        <v>1</v>
      </c>
      <c r="Z139" s="178">
        <f t="shared" si="35"/>
        <v>0</v>
      </c>
      <c r="AA139" s="181">
        <f t="shared" si="36"/>
        <v>-9.9100000205964989E-8</v>
      </c>
      <c r="AB139" s="46">
        <f t="shared" si="37"/>
        <v>0.99999877099225454</v>
      </c>
      <c r="AC139" s="46">
        <f t="shared" si="38"/>
        <v>0.99998855743764004</v>
      </c>
      <c r="AD139" t="s">
        <v>386</v>
      </c>
      <c r="AE139">
        <v>949487829</v>
      </c>
      <c r="AF139">
        <v>2.418E-3</v>
      </c>
      <c r="AG139">
        <v>2295887.84</v>
      </c>
      <c r="AH139" t="b">
        <f t="shared" si="39"/>
        <v>1</v>
      </c>
      <c r="AI139" s="178">
        <f t="shared" si="40"/>
        <v>0</v>
      </c>
      <c r="AJ139" s="46">
        <f t="shared" si="41"/>
        <v>0.99998855743764004</v>
      </c>
      <c r="AK139" s="46">
        <f t="shared" si="42"/>
        <v>-1.3617966324090958E-3</v>
      </c>
      <c r="AL139" t="s">
        <v>386</v>
      </c>
      <c r="AM139">
        <v>6605964</v>
      </c>
      <c r="AN139" t="b">
        <f t="shared" si="43"/>
        <v>1</v>
      </c>
      <c r="AO139" s="178">
        <f t="shared" si="44"/>
        <v>0</v>
      </c>
      <c r="AP139">
        <v>123</v>
      </c>
      <c r="AQ139" t="s">
        <v>386</v>
      </c>
      <c r="AR139">
        <v>6605964</v>
      </c>
      <c r="AS139">
        <v>2295887.84</v>
      </c>
      <c r="AT139">
        <v>8901852</v>
      </c>
      <c r="AU139" t="b">
        <f t="shared" si="45"/>
        <v>1</v>
      </c>
      <c r="AV139" s="46">
        <f t="shared" si="46"/>
        <v>0</v>
      </c>
      <c r="AW139" s="46">
        <f t="shared" si="47"/>
        <v>-1.3617966324090958E-3</v>
      </c>
      <c r="AX139" s="46">
        <f t="shared" si="48"/>
        <v>0.15863820351660252</v>
      </c>
    </row>
    <row r="140" spans="1:50" x14ac:dyDescent="0.25">
      <c r="A140" s="41" t="s">
        <v>481</v>
      </c>
      <c r="B140" s="41" t="s">
        <v>158</v>
      </c>
      <c r="C140" s="84" t="s">
        <v>387</v>
      </c>
      <c r="D140" s="84"/>
      <c r="E140" s="84"/>
      <c r="F140" s="84"/>
      <c r="G140" s="42">
        <v>10601790</v>
      </c>
      <c r="H140" s="43">
        <v>3461</v>
      </c>
      <c r="I140" s="44">
        <f t="shared" si="33"/>
        <v>3461</v>
      </c>
      <c r="J140" s="45">
        <v>3.8907048614000002</v>
      </c>
      <c r="K140" s="37">
        <f t="shared" si="49"/>
        <v>1.3442514303103939E-2</v>
      </c>
      <c r="L140" s="37">
        <f t="shared" si="50"/>
        <v>3.4495406429170769E-3</v>
      </c>
      <c r="M140" s="38">
        <f t="shared" si="51"/>
        <v>1</v>
      </c>
      <c r="N140" s="37">
        <f t="shared" si="52"/>
        <v>4.608294930875576E-3</v>
      </c>
      <c r="O140" s="39">
        <f t="shared" si="53"/>
        <v>10601790</v>
      </c>
      <c r="P140" s="39">
        <f t="shared" si="54"/>
        <v>3275296.8560905997</v>
      </c>
      <c r="Q140" s="39">
        <f t="shared" si="55"/>
        <v>0</v>
      </c>
      <c r="R140" s="39">
        <f t="shared" si="56"/>
        <v>13877086.8560906</v>
      </c>
      <c r="S140" t="s">
        <v>387</v>
      </c>
      <c r="T140">
        <v>3461</v>
      </c>
      <c r="U140">
        <v>3.8907050000000001</v>
      </c>
      <c r="V140">
        <v>3.4550000000000002E-3</v>
      </c>
      <c r="W140">
        <v>1.34425E-2</v>
      </c>
      <c r="X140">
        <v>3.4494999999999999E-3</v>
      </c>
      <c r="Y140" t="b">
        <f t="shared" si="34"/>
        <v>1</v>
      </c>
      <c r="Z140" s="178">
        <f t="shared" si="35"/>
        <v>0</v>
      </c>
      <c r="AA140" s="181">
        <f t="shared" si="36"/>
        <v>1.3859999992149596E-7</v>
      </c>
      <c r="AB140" s="46">
        <f t="shared" si="37"/>
        <v>0.99999893598000966</v>
      </c>
      <c r="AC140" s="46">
        <f t="shared" si="38"/>
        <v>0.99998821787557124</v>
      </c>
      <c r="AD140" t="s">
        <v>387</v>
      </c>
      <c r="AE140">
        <v>949487829</v>
      </c>
      <c r="AF140">
        <v>3.4494999999999999E-3</v>
      </c>
      <c r="AG140">
        <v>3275296.86</v>
      </c>
      <c r="AH140" t="b">
        <f t="shared" si="39"/>
        <v>1</v>
      </c>
      <c r="AI140" s="178">
        <f t="shared" si="40"/>
        <v>0</v>
      </c>
      <c r="AJ140" s="46">
        <f t="shared" si="41"/>
        <v>0.99998821787557124</v>
      </c>
      <c r="AK140" s="46">
        <f t="shared" si="42"/>
        <v>3.9094001986086369E-3</v>
      </c>
      <c r="AL140" t="s">
        <v>387</v>
      </c>
      <c r="AM140">
        <v>10601790</v>
      </c>
      <c r="AN140" t="b">
        <f t="shared" si="43"/>
        <v>1</v>
      </c>
      <c r="AO140" s="178">
        <f t="shared" si="44"/>
        <v>0</v>
      </c>
      <c r="AP140">
        <v>124</v>
      </c>
      <c r="AQ140" t="s">
        <v>387</v>
      </c>
      <c r="AR140">
        <v>10601790</v>
      </c>
      <c r="AS140">
        <v>3275296.86</v>
      </c>
      <c r="AT140">
        <v>13877087</v>
      </c>
      <c r="AU140" t="b">
        <f t="shared" si="45"/>
        <v>1</v>
      </c>
      <c r="AV140" s="46">
        <f t="shared" si="46"/>
        <v>0</v>
      </c>
      <c r="AW140" s="46">
        <f t="shared" si="47"/>
        <v>3.9094001986086369E-3</v>
      </c>
      <c r="AX140" s="46">
        <f t="shared" si="48"/>
        <v>0.1439094003289938</v>
      </c>
    </row>
    <row r="141" spans="1:50" x14ac:dyDescent="0.25">
      <c r="A141" s="41" t="s">
        <v>481</v>
      </c>
      <c r="B141" s="41" t="s">
        <v>159</v>
      </c>
      <c r="C141" s="84" t="s">
        <v>388</v>
      </c>
      <c r="D141" s="84"/>
      <c r="E141" s="84"/>
      <c r="F141" s="84"/>
      <c r="G141" s="42">
        <v>1592845</v>
      </c>
      <c r="H141" s="43">
        <v>1419</v>
      </c>
      <c r="I141" s="44">
        <f t="shared" si="33"/>
        <v>1419</v>
      </c>
      <c r="J141" s="45">
        <v>3.9671416922999998</v>
      </c>
      <c r="K141" s="37">
        <f t="shared" si="49"/>
        <v>5.6196688931951519E-3</v>
      </c>
      <c r="L141" s="37">
        <f t="shared" si="50"/>
        <v>1.4420870835404171E-3</v>
      </c>
      <c r="M141" s="38">
        <f t="shared" si="51"/>
        <v>1</v>
      </c>
      <c r="N141" s="37">
        <f t="shared" si="52"/>
        <v>4.608294930875576E-3</v>
      </c>
      <c r="O141" s="39">
        <f t="shared" si="53"/>
        <v>1592845</v>
      </c>
      <c r="P141" s="39">
        <f t="shared" si="54"/>
        <v>1369244.1341797323</v>
      </c>
      <c r="Q141" s="39">
        <f t="shared" si="55"/>
        <v>0</v>
      </c>
      <c r="R141" s="39">
        <f t="shared" si="56"/>
        <v>2962089.1341797323</v>
      </c>
      <c r="S141" t="s">
        <v>388</v>
      </c>
      <c r="T141">
        <v>1419</v>
      </c>
      <c r="U141">
        <v>3.9671419999999999</v>
      </c>
      <c r="V141">
        <v>1.4166000000000001E-3</v>
      </c>
      <c r="W141">
        <v>5.6197E-3</v>
      </c>
      <c r="X141">
        <v>1.4421E-3</v>
      </c>
      <c r="Y141" t="b">
        <f t="shared" si="34"/>
        <v>1</v>
      </c>
      <c r="Z141" s="178">
        <f t="shared" si="35"/>
        <v>0</v>
      </c>
      <c r="AA141" s="181">
        <f t="shared" si="36"/>
        <v>3.0770000014612719E-7</v>
      </c>
      <c r="AB141" s="46">
        <f t="shared" si="37"/>
        <v>1.0000055353447754</v>
      </c>
      <c r="AC141" s="46">
        <f t="shared" si="38"/>
        <v>1.0000089567819657</v>
      </c>
      <c r="AD141" t="s">
        <v>388</v>
      </c>
      <c r="AE141">
        <v>949487829</v>
      </c>
      <c r="AF141">
        <v>1.4421E-3</v>
      </c>
      <c r="AG141">
        <v>1369244.13</v>
      </c>
      <c r="AH141" t="b">
        <f t="shared" si="39"/>
        <v>1</v>
      </c>
      <c r="AI141" s="178">
        <f t="shared" si="40"/>
        <v>0</v>
      </c>
      <c r="AJ141" s="46">
        <f t="shared" si="41"/>
        <v>1.0000089567819657</v>
      </c>
      <c r="AK141" s="46">
        <f t="shared" si="42"/>
        <v>-4.179732408374548E-3</v>
      </c>
      <c r="AL141" t="s">
        <v>388</v>
      </c>
      <c r="AM141">
        <v>1592845</v>
      </c>
      <c r="AN141" t="b">
        <f t="shared" si="43"/>
        <v>1</v>
      </c>
      <c r="AO141" s="178">
        <f t="shared" si="44"/>
        <v>0</v>
      </c>
      <c r="AP141">
        <v>125</v>
      </c>
      <c r="AQ141" t="s">
        <v>388</v>
      </c>
      <c r="AR141">
        <v>1592845</v>
      </c>
      <c r="AS141">
        <v>1369244.13</v>
      </c>
      <c r="AT141">
        <v>2962089</v>
      </c>
      <c r="AU141" t="b">
        <f t="shared" si="45"/>
        <v>1</v>
      </c>
      <c r="AV141" s="46">
        <f t="shared" si="46"/>
        <v>0</v>
      </c>
      <c r="AW141" s="46">
        <f t="shared" si="47"/>
        <v>-4.179732408374548E-3</v>
      </c>
      <c r="AX141" s="46">
        <f t="shared" si="48"/>
        <v>-0.13417973229661584</v>
      </c>
    </row>
    <row r="142" spans="1:50" x14ac:dyDescent="0.25">
      <c r="A142" s="41" t="s">
        <v>481</v>
      </c>
      <c r="B142" s="41" t="s">
        <v>160</v>
      </c>
      <c r="C142" s="84" t="s">
        <v>389</v>
      </c>
      <c r="D142" s="84"/>
      <c r="E142" s="84"/>
      <c r="F142" s="84"/>
      <c r="G142" s="42">
        <v>4843652</v>
      </c>
      <c r="H142" s="43">
        <v>1772</v>
      </c>
      <c r="I142" s="44">
        <f t="shared" si="33"/>
        <v>1772</v>
      </c>
      <c r="J142" s="45">
        <v>4.1642635262000001</v>
      </c>
      <c r="K142" s="37">
        <f t="shared" si="49"/>
        <v>7.3663532763181983E-3</v>
      </c>
      <c r="L142" s="37">
        <f t="shared" si="50"/>
        <v>1.8903111757059901E-3</v>
      </c>
      <c r="M142" s="38">
        <f t="shared" si="51"/>
        <v>1</v>
      </c>
      <c r="N142" s="37">
        <f t="shared" si="52"/>
        <v>4.608294930875576E-3</v>
      </c>
      <c r="O142" s="39">
        <f t="shared" si="53"/>
        <v>4843652</v>
      </c>
      <c r="P142" s="39">
        <f t="shared" si="54"/>
        <v>1794827.4543555181</v>
      </c>
      <c r="Q142" s="39">
        <f t="shared" si="55"/>
        <v>0</v>
      </c>
      <c r="R142" s="39">
        <f t="shared" si="56"/>
        <v>6638479.4543555183</v>
      </c>
      <c r="S142" t="s">
        <v>389</v>
      </c>
      <c r="T142">
        <v>1772</v>
      </c>
      <c r="U142">
        <v>4.1642640000000002</v>
      </c>
      <c r="V142">
        <v>1.7688999999999999E-3</v>
      </c>
      <c r="W142">
        <v>7.3664000000000004E-3</v>
      </c>
      <c r="X142">
        <v>1.8902999999999999E-3</v>
      </c>
      <c r="Y142" t="b">
        <f t="shared" si="34"/>
        <v>1</v>
      </c>
      <c r="Z142" s="178">
        <f t="shared" si="35"/>
        <v>0</v>
      </c>
      <c r="AA142" s="181">
        <f t="shared" si="36"/>
        <v>4.7380000012253731E-7</v>
      </c>
      <c r="AB142" s="46">
        <f t="shared" si="37"/>
        <v>1.0000063428510757</v>
      </c>
      <c r="AC142" s="46">
        <f t="shared" si="38"/>
        <v>0.99999408790143451</v>
      </c>
      <c r="AD142" t="s">
        <v>389</v>
      </c>
      <c r="AE142">
        <v>949487829</v>
      </c>
      <c r="AF142">
        <v>1.8902999999999999E-3</v>
      </c>
      <c r="AG142">
        <v>1794827.45</v>
      </c>
      <c r="AH142" t="b">
        <f t="shared" si="39"/>
        <v>1</v>
      </c>
      <c r="AI142" s="178">
        <f t="shared" si="40"/>
        <v>0</v>
      </c>
      <c r="AJ142" s="46">
        <f t="shared" si="41"/>
        <v>0.99999408790143451</v>
      </c>
      <c r="AK142" s="46">
        <f t="shared" si="42"/>
        <v>-4.3555181473493576E-3</v>
      </c>
      <c r="AL142" t="s">
        <v>389</v>
      </c>
      <c r="AM142">
        <v>4843652</v>
      </c>
      <c r="AN142" t="b">
        <f t="shared" si="43"/>
        <v>1</v>
      </c>
      <c r="AO142" s="178">
        <f t="shared" si="44"/>
        <v>0</v>
      </c>
      <c r="AP142">
        <v>126</v>
      </c>
      <c r="AQ142" t="s">
        <v>389</v>
      </c>
      <c r="AR142">
        <v>4843652</v>
      </c>
      <c r="AS142">
        <v>1794827.45</v>
      </c>
      <c r="AT142">
        <v>6638479</v>
      </c>
      <c r="AU142" t="b">
        <f t="shared" si="45"/>
        <v>1</v>
      </c>
      <c r="AV142" s="46">
        <f t="shared" si="46"/>
        <v>0</v>
      </c>
      <c r="AW142" s="46">
        <f t="shared" si="47"/>
        <v>-4.3555181473493576E-3</v>
      </c>
      <c r="AX142" s="46">
        <f t="shared" si="48"/>
        <v>-0.45435551833361387</v>
      </c>
    </row>
    <row r="143" spans="1:50" x14ac:dyDescent="0.25">
      <c r="A143" s="41" t="s">
        <v>481</v>
      </c>
      <c r="B143" s="41" t="s">
        <v>161</v>
      </c>
      <c r="C143" s="84" t="s">
        <v>390</v>
      </c>
      <c r="D143" s="84"/>
      <c r="E143" s="84"/>
      <c r="F143" s="84"/>
      <c r="G143" s="42">
        <v>5545105</v>
      </c>
      <c r="H143" s="43">
        <v>1539</v>
      </c>
      <c r="I143" s="44">
        <f t="shared" si="33"/>
        <v>1539</v>
      </c>
      <c r="J143" s="45">
        <v>4.1911914236000003</v>
      </c>
      <c r="K143" s="37">
        <f t="shared" si="49"/>
        <v>6.4391232350933941E-3</v>
      </c>
      <c r="L143" s="37">
        <f t="shared" si="50"/>
        <v>1.652370739830829E-3</v>
      </c>
      <c r="M143" s="38">
        <f t="shared" si="51"/>
        <v>1</v>
      </c>
      <c r="N143" s="37">
        <f t="shared" si="52"/>
        <v>4.608294930875576E-3</v>
      </c>
      <c r="O143" s="39">
        <f t="shared" si="53"/>
        <v>5545105</v>
      </c>
      <c r="P143" s="39">
        <f t="shared" si="54"/>
        <v>1568905.9064650976</v>
      </c>
      <c r="Q143" s="39">
        <f t="shared" si="55"/>
        <v>0</v>
      </c>
      <c r="R143" s="39">
        <f t="shared" si="56"/>
        <v>7114010.9064650973</v>
      </c>
      <c r="S143" t="s">
        <v>390</v>
      </c>
      <c r="T143">
        <v>1539</v>
      </c>
      <c r="U143">
        <v>4.1911909999999999</v>
      </c>
      <c r="V143">
        <v>1.5363E-3</v>
      </c>
      <c r="W143">
        <v>6.4390999999999997E-3</v>
      </c>
      <c r="X143">
        <v>1.6524E-3</v>
      </c>
      <c r="Y143" t="b">
        <f t="shared" si="34"/>
        <v>1</v>
      </c>
      <c r="Z143" s="178">
        <f t="shared" si="35"/>
        <v>0</v>
      </c>
      <c r="AA143" s="181">
        <f t="shared" si="36"/>
        <v>-4.2360000040986279E-7</v>
      </c>
      <c r="AB143" s="46">
        <f t="shared" si="37"/>
        <v>0.9999963915749791</v>
      </c>
      <c r="AC143" s="46">
        <f t="shared" si="38"/>
        <v>1.0000177079928043</v>
      </c>
      <c r="AD143" t="s">
        <v>390</v>
      </c>
      <c r="AE143">
        <v>949487829</v>
      </c>
      <c r="AF143">
        <v>1.6524E-3</v>
      </c>
      <c r="AG143">
        <v>1568905.91</v>
      </c>
      <c r="AH143" t="b">
        <f t="shared" si="39"/>
        <v>1</v>
      </c>
      <c r="AI143" s="178">
        <f t="shared" si="40"/>
        <v>0</v>
      </c>
      <c r="AJ143" s="46">
        <f t="shared" si="41"/>
        <v>1.0000177079928043</v>
      </c>
      <c r="AK143" s="46">
        <f t="shared" si="42"/>
        <v>3.5349023528397083E-3</v>
      </c>
      <c r="AL143" t="s">
        <v>390</v>
      </c>
      <c r="AM143">
        <v>5545105</v>
      </c>
      <c r="AN143" t="b">
        <f t="shared" si="43"/>
        <v>1</v>
      </c>
      <c r="AO143" s="178">
        <f t="shared" si="44"/>
        <v>0</v>
      </c>
      <c r="AP143">
        <v>127</v>
      </c>
      <c r="AQ143" t="s">
        <v>390</v>
      </c>
      <c r="AR143">
        <v>5545105</v>
      </c>
      <c r="AS143">
        <v>1568905.91</v>
      </c>
      <c r="AT143">
        <v>7114011</v>
      </c>
      <c r="AU143" t="b">
        <f t="shared" si="45"/>
        <v>1</v>
      </c>
      <c r="AV143" s="46">
        <f t="shared" si="46"/>
        <v>0</v>
      </c>
      <c r="AW143" s="46">
        <f t="shared" si="47"/>
        <v>3.5349023528397083E-3</v>
      </c>
      <c r="AX143" s="46">
        <f t="shared" si="48"/>
        <v>9.3534902669489384E-2</v>
      </c>
    </row>
    <row r="144" spans="1:50" x14ac:dyDescent="0.25">
      <c r="A144" s="41" t="s">
        <v>481</v>
      </c>
      <c r="B144" s="41" t="s">
        <v>162</v>
      </c>
      <c r="C144" s="84" t="s">
        <v>391</v>
      </c>
      <c r="D144" s="84"/>
      <c r="E144" s="84"/>
      <c r="F144" s="84"/>
      <c r="G144" s="42">
        <v>4471302</v>
      </c>
      <c r="H144" s="43">
        <v>1788</v>
      </c>
      <c r="I144" s="44">
        <f t="shared" si="33"/>
        <v>1788</v>
      </c>
      <c r="J144" s="45">
        <v>3.8045643381000001</v>
      </c>
      <c r="K144" s="37">
        <f t="shared" si="49"/>
        <v>6.7908332674698792E-3</v>
      </c>
      <c r="L144" s="37">
        <f t="shared" si="50"/>
        <v>1.7426245438326758E-3</v>
      </c>
      <c r="M144" s="38">
        <f t="shared" si="51"/>
        <v>1</v>
      </c>
      <c r="N144" s="37">
        <f t="shared" si="52"/>
        <v>4.608294930875576E-3</v>
      </c>
      <c r="O144" s="39">
        <f t="shared" si="53"/>
        <v>4471302</v>
      </c>
      <c r="P144" s="39">
        <f t="shared" si="54"/>
        <v>1654600.7948858028</v>
      </c>
      <c r="Q144" s="39">
        <f t="shared" si="55"/>
        <v>0</v>
      </c>
      <c r="R144" s="39">
        <f t="shared" si="56"/>
        <v>6125902.794885803</v>
      </c>
      <c r="S144" t="s">
        <v>391</v>
      </c>
      <c r="T144">
        <v>1788</v>
      </c>
      <c r="U144">
        <v>3.8045640000000001</v>
      </c>
      <c r="V144">
        <v>1.7849000000000001E-3</v>
      </c>
      <c r="W144">
        <v>6.7907999999999996E-3</v>
      </c>
      <c r="X144">
        <v>1.7426E-3</v>
      </c>
      <c r="Y144" t="b">
        <f t="shared" si="34"/>
        <v>1</v>
      </c>
      <c r="Z144" s="178">
        <f t="shared" si="35"/>
        <v>0</v>
      </c>
      <c r="AA144" s="181">
        <f t="shared" si="36"/>
        <v>-3.3809999999689921E-7</v>
      </c>
      <c r="AB144" s="46">
        <f t="shared" si="37"/>
        <v>0.99999510112108936</v>
      </c>
      <c r="AC144" s="46">
        <f t="shared" si="38"/>
        <v>0.99998591559337169</v>
      </c>
      <c r="AD144" t="s">
        <v>391</v>
      </c>
      <c r="AE144">
        <v>949487829</v>
      </c>
      <c r="AF144">
        <v>1.7426E-3</v>
      </c>
      <c r="AG144">
        <v>1654600.79</v>
      </c>
      <c r="AH144" t="b">
        <f t="shared" si="39"/>
        <v>1</v>
      </c>
      <c r="AI144" s="178">
        <f t="shared" si="40"/>
        <v>0</v>
      </c>
      <c r="AJ144" s="46">
        <f t="shared" si="41"/>
        <v>0.99998591559337169</v>
      </c>
      <c r="AK144" s="46">
        <f t="shared" si="42"/>
        <v>-4.8858027439564466E-3</v>
      </c>
      <c r="AL144" t="s">
        <v>391</v>
      </c>
      <c r="AM144">
        <v>4471302</v>
      </c>
      <c r="AN144" t="b">
        <f t="shared" si="43"/>
        <v>1</v>
      </c>
      <c r="AO144" s="178">
        <f t="shared" si="44"/>
        <v>0</v>
      </c>
      <c r="AP144">
        <v>128</v>
      </c>
      <c r="AQ144" t="s">
        <v>391</v>
      </c>
      <c r="AR144">
        <v>4471302</v>
      </c>
      <c r="AS144">
        <v>1654600.79</v>
      </c>
      <c r="AT144">
        <v>6125903</v>
      </c>
      <c r="AU144" t="b">
        <f t="shared" si="45"/>
        <v>1</v>
      </c>
      <c r="AV144" s="46">
        <f t="shared" si="46"/>
        <v>0</v>
      </c>
      <c r="AW144" s="46">
        <f t="shared" si="47"/>
        <v>-4.8858027439564466E-3</v>
      </c>
      <c r="AX144" s="46">
        <f t="shared" si="48"/>
        <v>0.20511419698596001</v>
      </c>
    </row>
    <row r="145" spans="1:50" x14ac:dyDescent="0.25">
      <c r="A145" s="41" t="s">
        <v>481</v>
      </c>
      <c r="B145" s="41" t="s">
        <v>163</v>
      </c>
      <c r="C145" s="84" t="s">
        <v>392</v>
      </c>
      <c r="D145" s="84"/>
      <c r="E145" s="84"/>
      <c r="F145" s="84"/>
      <c r="G145" s="42">
        <v>8485537</v>
      </c>
      <c r="H145" s="43">
        <v>2533</v>
      </c>
      <c r="I145" s="44">
        <f t="shared" si="33"/>
        <v>2533</v>
      </c>
      <c r="J145" s="45">
        <v>3.6967182679000001</v>
      </c>
      <c r="K145" s="37">
        <f t="shared" si="49"/>
        <v>9.347643991417522E-3</v>
      </c>
      <c r="L145" s="37">
        <f t="shared" si="50"/>
        <v>2.3987385943468041E-3</v>
      </c>
      <c r="M145" s="38">
        <f t="shared" si="51"/>
        <v>1</v>
      </c>
      <c r="N145" s="37">
        <f t="shared" si="52"/>
        <v>4.608294930875576E-3</v>
      </c>
      <c r="O145" s="39">
        <f t="shared" si="53"/>
        <v>8485537</v>
      </c>
      <c r="P145" s="39">
        <f t="shared" si="54"/>
        <v>2277573.1002848586</v>
      </c>
      <c r="Q145" s="39">
        <f t="shared" si="55"/>
        <v>0</v>
      </c>
      <c r="R145" s="39">
        <f t="shared" si="56"/>
        <v>10763110.10028486</v>
      </c>
      <c r="S145" t="s">
        <v>392</v>
      </c>
      <c r="T145">
        <v>2533</v>
      </c>
      <c r="U145">
        <v>3.6967180000000002</v>
      </c>
      <c r="V145">
        <v>2.5286000000000002E-3</v>
      </c>
      <c r="W145">
        <v>9.3475999999999993E-3</v>
      </c>
      <c r="X145">
        <v>2.3987000000000001E-3</v>
      </c>
      <c r="Y145" t="b">
        <f t="shared" si="34"/>
        <v>1</v>
      </c>
      <c r="Z145" s="178">
        <f t="shared" si="35"/>
        <v>0</v>
      </c>
      <c r="AA145" s="181">
        <f t="shared" si="36"/>
        <v>-2.678999999616849E-7</v>
      </c>
      <c r="AB145" s="46">
        <f t="shared" si="37"/>
        <v>0.99999529384970554</v>
      </c>
      <c r="AC145" s="46">
        <f t="shared" si="38"/>
        <v>0.99998391056578861</v>
      </c>
      <c r="AD145" t="s">
        <v>392</v>
      </c>
      <c r="AE145">
        <v>949487829</v>
      </c>
      <c r="AF145">
        <v>2.3987000000000001E-3</v>
      </c>
      <c r="AG145">
        <v>2277573.1</v>
      </c>
      <c r="AH145" t="b">
        <f t="shared" si="39"/>
        <v>1</v>
      </c>
      <c r="AI145" s="178">
        <f t="shared" si="40"/>
        <v>0</v>
      </c>
      <c r="AJ145" s="46">
        <f t="shared" si="41"/>
        <v>0.99998391056578861</v>
      </c>
      <c r="AK145" s="46">
        <f t="shared" si="42"/>
        <v>-2.8485851362347603E-4</v>
      </c>
      <c r="AL145" t="s">
        <v>392</v>
      </c>
      <c r="AM145">
        <v>8485537</v>
      </c>
      <c r="AN145" t="b">
        <f t="shared" si="43"/>
        <v>1</v>
      </c>
      <c r="AO145" s="178">
        <f t="shared" si="44"/>
        <v>0</v>
      </c>
      <c r="AP145">
        <v>129</v>
      </c>
      <c r="AQ145" t="s">
        <v>392</v>
      </c>
      <c r="AR145">
        <v>8485537</v>
      </c>
      <c r="AS145">
        <v>2277573.1</v>
      </c>
      <c r="AT145">
        <v>10763110</v>
      </c>
      <c r="AU145" t="b">
        <f t="shared" si="45"/>
        <v>1</v>
      </c>
      <c r="AV145" s="46">
        <f t="shared" si="46"/>
        <v>0</v>
      </c>
      <c r="AW145" s="46">
        <f t="shared" si="47"/>
        <v>-2.8485851362347603E-4</v>
      </c>
      <c r="AX145" s="46">
        <f t="shared" si="48"/>
        <v>-0.10028485953807831</v>
      </c>
    </row>
    <row r="146" spans="1:50" x14ac:dyDescent="0.25">
      <c r="A146" s="41" t="s">
        <v>481</v>
      </c>
      <c r="B146" s="41" t="s">
        <v>164</v>
      </c>
      <c r="C146" s="84" t="s">
        <v>393</v>
      </c>
      <c r="D146" s="84"/>
      <c r="E146" s="84"/>
      <c r="F146" s="84"/>
      <c r="G146" s="42">
        <v>4154811</v>
      </c>
      <c r="H146" s="43">
        <v>621</v>
      </c>
      <c r="I146" s="44">
        <f t="shared" ref="I146:I153" si="57">H146</f>
        <v>621</v>
      </c>
      <c r="J146" s="45">
        <v>3.7530514883000001</v>
      </c>
      <c r="K146" s="37">
        <f t="shared" si="49"/>
        <v>2.3266268895959677E-3</v>
      </c>
      <c r="L146" s="37">
        <f t="shared" si="50"/>
        <v>5.9704559992261575E-4</v>
      </c>
      <c r="M146" s="38">
        <f t="shared" si="51"/>
        <v>1</v>
      </c>
      <c r="N146" s="37">
        <f t="shared" si="52"/>
        <v>4.608294930875576E-3</v>
      </c>
      <c r="O146" s="39">
        <f t="shared" si="53"/>
        <v>4154811</v>
      </c>
      <c r="P146" s="39">
        <f t="shared" si="54"/>
        <v>566887.530484527</v>
      </c>
      <c r="Q146" s="39">
        <f t="shared" si="55"/>
        <v>0</v>
      </c>
      <c r="R146" s="39">
        <f t="shared" si="56"/>
        <v>4721698.5304845273</v>
      </c>
      <c r="S146" t="s">
        <v>393</v>
      </c>
      <c r="T146">
        <v>621</v>
      </c>
      <c r="U146">
        <v>3.7530510000000001</v>
      </c>
      <c r="V146">
        <v>6.1990000000000005E-4</v>
      </c>
      <c r="W146">
        <v>2.3265999999999998E-3</v>
      </c>
      <c r="X146">
        <v>5.9699999999999998E-4</v>
      </c>
      <c r="Y146" t="b">
        <f t="shared" ref="Y146:Y209" si="58">EXACT(S146,C146)</f>
        <v>1</v>
      </c>
      <c r="Z146" s="178">
        <f t="shared" ref="Z146:Z209" si="59">T146-H146</f>
        <v>0</v>
      </c>
      <c r="AA146" s="181">
        <f t="shared" ref="AA146:AA209" si="60">U146-J146</f>
        <v>-4.8829999999000506E-7</v>
      </c>
      <c r="AB146" s="46">
        <f t="shared" ref="AB146:AB209" si="61">W146/K146</f>
        <v>0.99998844266947651</v>
      </c>
      <c r="AC146" s="46">
        <f t="shared" ref="AC146:AC209" si="62">X146/L146</f>
        <v>0.99992362405380486</v>
      </c>
      <c r="AD146" t="s">
        <v>393</v>
      </c>
      <c r="AE146">
        <v>949487829</v>
      </c>
      <c r="AF146">
        <v>5.9699999999999998E-4</v>
      </c>
      <c r="AG146">
        <v>566887.53</v>
      </c>
      <c r="AH146" t="b">
        <f t="shared" ref="AH146:AH209" si="63">EXACT(AD146,C146)</f>
        <v>1</v>
      </c>
      <c r="AI146" s="178">
        <f t="shared" ref="AI146:AI209" si="64">AE146-$E$7</f>
        <v>0</v>
      </c>
      <c r="AJ146" s="46">
        <f t="shared" ref="AJ146:AJ209" si="65">AF146/L146</f>
        <v>0.99992362405380486</v>
      </c>
      <c r="AK146" s="46">
        <f t="shared" ref="AK146:AK209" si="66">AG146-P146</f>
        <v>-4.8452697228640318E-4</v>
      </c>
      <c r="AL146" t="s">
        <v>393</v>
      </c>
      <c r="AM146">
        <v>4154811</v>
      </c>
      <c r="AN146" t="b">
        <f t="shared" ref="AN146:AN209" si="67">EXACT(AL146,C146)</f>
        <v>1</v>
      </c>
      <c r="AO146" s="178">
        <f t="shared" ref="AO146:AO209" si="68">AM146-G146</f>
        <v>0</v>
      </c>
      <c r="AP146">
        <v>130</v>
      </c>
      <c r="AQ146" t="s">
        <v>393</v>
      </c>
      <c r="AR146">
        <v>4154811</v>
      </c>
      <c r="AS146">
        <v>566887.53</v>
      </c>
      <c r="AT146">
        <v>4721699</v>
      </c>
      <c r="AU146" t="b">
        <f t="shared" ref="AU146:AU209" si="69">EXACT(AQ146,C146)</f>
        <v>1</v>
      </c>
      <c r="AV146" s="46">
        <f t="shared" ref="AV146:AV209" si="70">AR146-O146</f>
        <v>0</v>
      </c>
      <c r="AW146" s="46">
        <f t="shared" ref="AW146:AW209" si="71">AS146-P146</f>
        <v>-4.8452697228640318E-4</v>
      </c>
      <c r="AX146" s="46">
        <f t="shared" ref="AX146:AX209" si="72">AT146-R146</f>
        <v>0.46951547265052795</v>
      </c>
    </row>
    <row r="147" spans="1:50" x14ac:dyDescent="0.25">
      <c r="A147" s="41" t="s">
        <v>481</v>
      </c>
      <c r="B147" s="41" t="s">
        <v>165</v>
      </c>
      <c r="C147" s="84" t="s">
        <v>394</v>
      </c>
      <c r="D147" s="84"/>
      <c r="E147" s="84"/>
      <c r="F147" s="84"/>
      <c r="G147" s="42">
        <v>1018825</v>
      </c>
      <c r="H147" s="43">
        <v>339</v>
      </c>
      <c r="I147" s="44">
        <f t="shared" si="57"/>
        <v>339</v>
      </c>
      <c r="J147" s="45">
        <v>3.7080461852000002</v>
      </c>
      <c r="K147" s="37">
        <f t="shared" si="49"/>
        <v>1.2548605126774062E-3</v>
      </c>
      <c r="L147" s="37">
        <f t="shared" si="50"/>
        <v>3.2201508155903225E-4</v>
      </c>
      <c r="M147" s="38">
        <f t="shared" si="51"/>
        <v>1</v>
      </c>
      <c r="N147" s="37">
        <f t="shared" si="52"/>
        <v>4.608294930875576E-3</v>
      </c>
      <c r="O147" s="39">
        <f t="shared" si="53"/>
        <v>1018825</v>
      </c>
      <c r="P147" s="39">
        <f t="shared" si="54"/>
        <v>305749.40069474344</v>
      </c>
      <c r="Q147" s="39">
        <f t="shared" si="55"/>
        <v>0</v>
      </c>
      <c r="R147" s="39">
        <f t="shared" si="56"/>
        <v>1324574.4006947435</v>
      </c>
      <c r="S147" t="s">
        <v>394</v>
      </c>
      <c r="T147">
        <v>339</v>
      </c>
      <c r="U147">
        <v>3.708046</v>
      </c>
      <c r="V147">
        <v>3.3839999999999999E-4</v>
      </c>
      <c r="W147">
        <v>1.2549E-3</v>
      </c>
      <c r="X147">
        <v>3.2200000000000002E-4</v>
      </c>
      <c r="Y147" t="b">
        <f t="shared" si="58"/>
        <v>1</v>
      </c>
      <c r="Z147" s="178">
        <f t="shared" si="59"/>
        <v>0</v>
      </c>
      <c r="AA147" s="181">
        <f t="shared" si="60"/>
        <v>-1.8520000022448357E-7</v>
      </c>
      <c r="AB147" s="46">
        <f t="shared" si="61"/>
        <v>1.0000314674995308</v>
      </c>
      <c r="AC147" s="46">
        <f t="shared" si="62"/>
        <v>0.9999531650537633</v>
      </c>
      <c r="AD147" t="s">
        <v>394</v>
      </c>
      <c r="AE147">
        <v>949487829</v>
      </c>
      <c r="AF147">
        <v>3.2200000000000002E-4</v>
      </c>
      <c r="AG147">
        <v>305749.40000000002</v>
      </c>
      <c r="AH147" t="b">
        <f t="shared" si="63"/>
        <v>1</v>
      </c>
      <c r="AI147" s="178">
        <f t="shared" si="64"/>
        <v>0</v>
      </c>
      <c r="AJ147" s="46">
        <f t="shared" si="65"/>
        <v>0.9999531650537633</v>
      </c>
      <c r="AK147" s="46">
        <f t="shared" si="66"/>
        <v>-6.947434158064425E-4</v>
      </c>
      <c r="AL147" t="s">
        <v>394</v>
      </c>
      <c r="AM147">
        <v>1018825</v>
      </c>
      <c r="AN147" t="b">
        <f t="shared" si="67"/>
        <v>1</v>
      </c>
      <c r="AO147" s="178">
        <f t="shared" si="68"/>
        <v>0</v>
      </c>
      <c r="AP147">
        <v>131</v>
      </c>
      <c r="AQ147" t="s">
        <v>394</v>
      </c>
      <c r="AR147">
        <v>1018825</v>
      </c>
      <c r="AS147">
        <v>305749.40000000002</v>
      </c>
      <c r="AT147">
        <v>1324574</v>
      </c>
      <c r="AU147" t="b">
        <f t="shared" si="69"/>
        <v>1</v>
      </c>
      <c r="AV147" s="46">
        <f t="shared" si="70"/>
        <v>0</v>
      </c>
      <c r="AW147" s="46">
        <f t="shared" si="71"/>
        <v>-6.947434158064425E-4</v>
      </c>
      <c r="AX147" s="46">
        <f t="shared" si="72"/>
        <v>-0.40069474349729717</v>
      </c>
    </row>
    <row r="148" spans="1:50" x14ac:dyDescent="0.25">
      <c r="A148" s="41" t="s">
        <v>481</v>
      </c>
      <c r="B148" s="41" t="s">
        <v>166</v>
      </c>
      <c r="C148" s="84" t="s">
        <v>395</v>
      </c>
      <c r="D148" s="84"/>
      <c r="E148" s="84"/>
      <c r="F148" s="84"/>
      <c r="G148" s="42">
        <v>28169668</v>
      </c>
      <c r="H148" s="43">
        <v>13730</v>
      </c>
      <c r="I148" s="44">
        <f t="shared" si="57"/>
        <v>13730</v>
      </c>
      <c r="J148" s="45">
        <v>3.5900750601000002</v>
      </c>
      <c r="K148" s="37">
        <f t="shared" si="49"/>
        <v>4.9206750517030093E-2</v>
      </c>
      <c r="L148" s="37">
        <f t="shared" si="50"/>
        <v>1.2627153074717748E-2</v>
      </c>
      <c r="M148" s="38">
        <f t="shared" si="51"/>
        <v>1</v>
      </c>
      <c r="N148" s="37">
        <f t="shared" si="52"/>
        <v>4.608294930875576E-3</v>
      </c>
      <c r="O148" s="39">
        <f t="shared" si="53"/>
        <v>28169668</v>
      </c>
      <c r="P148" s="39">
        <f t="shared" si="54"/>
        <v>11989328.159364428</v>
      </c>
      <c r="Q148" s="39">
        <f t="shared" si="55"/>
        <v>0</v>
      </c>
      <c r="R148" s="39">
        <f t="shared" si="56"/>
        <v>40158996.159364432</v>
      </c>
      <c r="S148" t="s">
        <v>395</v>
      </c>
      <c r="T148">
        <v>13730</v>
      </c>
      <c r="U148">
        <v>3.5900750000000001</v>
      </c>
      <c r="V148">
        <v>1.3706299999999999E-2</v>
      </c>
      <c r="W148">
        <v>4.9206800000000002E-2</v>
      </c>
      <c r="X148">
        <v>1.26272E-2</v>
      </c>
      <c r="Y148" t="b">
        <f t="shared" si="58"/>
        <v>1</v>
      </c>
      <c r="Z148" s="178">
        <f t="shared" si="59"/>
        <v>0</v>
      </c>
      <c r="AA148" s="181">
        <f t="shared" si="60"/>
        <v>-6.0100000087714989E-8</v>
      </c>
      <c r="AB148" s="46">
        <f t="shared" si="61"/>
        <v>1.0000010056134452</v>
      </c>
      <c r="AC148" s="46">
        <f t="shared" si="62"/>
        <v>1.0000037162202735</v>
      </c>
      <c r="AD148" t="s">
        <v>395</v>
      </c>
      <c r="AE148">
        <v>949487829</v>
      </c>
      <c r="AF148">
        <v>1.26272E-2</v>
      </c>
      <c r="AG148">
        <v>11989328.16</v>
      </c>
      <c r="AH148" t="b">
        <f t="shared" si="63"/>
        <v>1</v>
      </c>
      <c r="AI148" s="178">
        <f t="shared" si="64"/>
        <v>0</v>
      </c>
      <c r="AJ148" s="46">
        <f t="shared" si="65"/>
        <v>1.0000037162202735</v>
      </c>
      <c r="AK148" s="46">
        <f t="shared" si="66"/>
        <v>6.3557177782058716E-4</v>
      </c>
      <c r="AL148" t="s">
        <v>395</v>
      </c>
      <c r="AM148">
        <v>28169668</v>
      </c>
      <c r="AN148" t="b">
        <f t="shared" si="67"/>
        <v>1</v>
      </c>
      <c r="AO148" s="178">
        <f t="shared" si="68"/>
        <v>0</v>
      </c>
      <c r="AP148">
        <v>132</v>
      </c>
      <c r="AQ148" t="s">
        <v>395</v>
      </c>
      <c r="AR148">
        <v>28169668</v>
      </c>
      <c r="AS148">
        <v>11989328.16</v>
      </c>
      <c r="AT148">
        <v>40158996</v>
      </c>
      <c r="AU148" t="b">
        <f t="shared" si="69"/>
        <v>1</v>
      </c>
      <c r="AV148" s="46">
        <f t="shared" si="70"/>
        <v>0</v>
      </c>
      <c r="AW148" s="46">
        <f t="shared" si="71"/>
        <v>6.3557177782058716E-4</v>
      </c>
      <c r="AX148" s="46">
        <f t="shared" si="72"/>
        <v>-0.15936443209648132</v>
      </c>
    </row>
    <row r="149" spans="1:50" x14ac:dyDescent="0.25">
      <c r="A149" s="41" t="s">
        <v>481</v>
      </c>
      <c r="B149" s="41" t="s">
        <v>167</v>
      </c>
      <c r="C149" s="84" t="s">
        <v>396</v>
      </c>
      <c r="D149" s="84"/>
      <c r="E149" s="84"/>
      <c r="F149" s="84"/>
      <c r="G149" s="42">
        <v>429799</v>
      </c>
      <c r="H149" s="43">
        <v>58</v>
      </c>
      <c r="I149" s="44">
        <f t="shared" si="57"/>
        <v>58</v>
      </c>
      <c r="J149" s="45">
        <v>3.3080995807</v>
      </c>
      <c r="K149" s="37">
        <f t="shared" si="49"/>
        <v>1.9153898784858548E-4</v>
      </c>
      <c r="L149" s="37">
        <f t="shared" si="50"/>
        <v>4.9151632528620936E-5</v>
      </c>
      <c r="M149" s="38">
        <f t="shared" si="51"/>
        <v>1</v>
      </c>
      <c r="N149" s="37">
        <f t="shared" si="52"/>
        <v>4.608294930875576E-3</v>
      </c>
      <c r="O149" s="39">
        <f t="shared" si="53"/>
        <v>429799</v>
      </c>
      <c r="P149" s="39">
        <f t="shared" si="54"/>
        <v>46668.876861406075</v>
      </c>
      <c r="Q149" s="39">
        <f t="shared" si="55"/>
        <v>0</v>
      </c>
      <c r="R149" s="39">
        <f t="shared" si="56"/>
        <v>476467.87686140608</v>
      </c>
      <c r="S149" t="s">
        <v>396</v>
      </c>
      <c r="T149">
        <v>58</v>
      </c>
      <c r="U149">
        <v>3.3081</v>
      </c>
      <c r="V149">
        <v>5.7899999999999998E-5</v>
      </c>
      <c r="W149">
        <v>1.9149999999999999E-4</v>
      </c>
      <c r="X149">
        <v>4.9200000000000003E-5</v>
      </c>
      <c r="Y149" t="b">
        <f t="shared" si="58"/>
        <v>1</v>
      </c>
      <c r="Z149" s="178">
        <f t="shared" si="59"/>
        <v>0</v>
      </c>
      <c r="AA149" s="181">
        <f t="shared" si="60"/>
        <v>4.1930000005407919E-7</v>
      </c>
      <c r="AB149" s="46">
        <f t="shared" si="61"/>
        <v>0.99979644954260538</v>
      </c>
      <c r="AC149" s="46">
        <f t="shared" si="62"/>
        <v>1.0009840460812955</v>
      </c>
      <c r="AD149" t="s">
        <v>396</v>
      </c>
      <c r="AE149">
        <v>949487829</v>
      </c>
      <c r="AF149">
        <v>4.9200000000000003E-5</v>
      </c>
      <c r="AG149">
        <v>46668.88</v>
      </c>
      <c r="AH149" t="b">
        <f t="shared" si="63"/>
        <v>1</v>
      </c>
      <c r="AI149" s="178">
        <f t="shared" si="64"/>
        <v>0</v>
      </c>
      <c r="AJ149" s="46">
        <f t="shared" si="65"/>
        <v>1.0009840460812955</v>
      </c>
      <c r="AK149" s="46">
        <f t="shared" si="66"/>
        <v>3.1385939219035208E-3</v>
      </c>
      <c r="AL149" t="s">
        <v>396</v>
      </c>
      <c r="AM149">
        <v>429799</v>
      </c>
      <c r="AN149" t="b">
        <f t="shared" si="67"/>
        <v>1</v>
      </c>
      <c r="AO149" s="178">
        <f t="shared" si="68"/>
        <v>0</v>
      </c>
      <c r="AP149">
        <v>133</v>
      </c>
      <c r="AQ149" t="s">
        <v>396</v>
      </c>
      <c r="AR149">
        <v>429799</v>
      </c>
      <c r="AS149">
        <v>46668.88</v>
      </c>
      <c r="AT149">
        <v>476468</v>
      </c>
      <c r="AU149" t="b">
        <f t="shared" si="69"/>
        <v>1</v>
      </c>
      <c r="AV149" s="46">
        <f t="shared" si="70"/>
        <v>0</v>
      </c>
      <c r="AW149" s="46">
        <f t="shared" si="71"/>
        <v>3.1385939219035208E-3</v>
      </c>
      <c r="AX149" s="46">
        <f t="shared" si="72"/>
        <v>0.12313859391724691</v>
      </c>
    </row>
    <row r="150" spans="1:50" x14ac:dyDescent="0.25">
      <c r="A150" s="41" t="s">
        <v>481</v>
      </c>
      <c r="B150" s="41" t="s">
        <v>168</v>
      </c>
      <c r="C150" s="84" t="s">
        <v>397</v>
      </c>
      <c r="D150" s="84"/>
      <c r="E150" s="84"/>
      <c r="F150" s="84"/>
      <c r="G150" s="42">
        <v>8911987</v>
      </c>
      <c r="H150" s="43">
        <v>1536</v>
      </c>
      <c r="I150" s="44">
        <f t="shared" si="57"/>
        <v>1536</v>
      </c>
      <c r="J150" s="45">
        <v>3.4486460906</v>
      </c>
      <c r="K150" s="37">
        <f t="shared" si="49"/>
        <v>5.287988039816836E-3</v>
      </c>
      <c r="L150" s="37">
        <f t="shared" si="50"/>
        <v>1.3569730521615008E-3</v>
      </c>
      <c r="M150" s="38">
        <f t="shared" si="51"/>
        <v>1</v>
      </c>
      <c r="N150" s="37">
        <f t="shared" si="52"/>
        <v>4.608294930875576E-3</v>
      </c>
      <c r="O150" s="39">
        <f t="shared" si="53"/>
        <v>8911987</v>
      </c>
      <c r="P150" s="39">
        <f t="shared" si="54"/>
        <v>1288429.3973083273</v>
      </c>
      <c r="Q150" s="39">
        <f t="shared" si="55"/>
        <v>0</v>
      </c>
      <c r="R150" s="39">
        <f t="shared" si="56"/>
        <v>10200416.397308327</v>
      </c>
      <c r="S150" t="s">
        <v>397</v>
      </c>
      <c r="T150">
        <v>1536</v>
      </c>
      <c r="U150">
        <v>3.4486460000000001</v>
      </c>
      <c r="V150">
        <v>1.5334000000000001E-3</v>
      </c>
      <c r="W150">
        <v>5.2880000000000002E-3</v>
      </c>
      <c r="X150">
        <v>1.3569999999999999E-3</v>
      </c>
      <c r="Y150" t="b">
        <f t="shared" si="58"/>
        <v>1</v>
      </c>
      <c r="Z150" s="178">
        <f t="shared" si="59"/>
        <v>0</v>
      </c>
      <c r="AA150" s="181">
        <f t="shared" si="60"/>
        <v>-9.0599999946761045E-8</v>
      </c>
      <c r="AB150" s="46">
        <f t="shared" si="61"/>
        <v>1.0000022617644129</v>
      </c>
      <c r="AC150" s="46">
        <f t="shared" si="62"/>
        <v>1.0000198587867726</v>
      </c>
      <c r="AD150" t="s">
        <v>397</v>
      </c>
      <c r="AE150">
        <v>949487829</v>
      </c>
      <c r="AF150">
        <v>1.3569999999999999E-3</v>
      </c>
      <c r="AG150">
        <v>1288429.3999999999</v>
      </c>
      <c r="AH150" t="b">
        <f t="shared" si="63"/>
        <v>1</v>
      </c>
      <c r="AI150" s="178">
        <f t="shared" si="64"/>
        <v>0</v>
      </c>
      <c r="AJ150" s="46">
        <f t="shared" si="65"/>
        <v>1.0000198587867726</v>
      </c>
      <c r="AK150" s="46">
        <f t="shared" si="66"/>
        <v>2.6916726492345333E-3</v>
      </c>
      <c r="AL150" t="s">
        <v>397</v>
      </c>
      <c r="AM150">
        <v>8911987</v>
      </c>
      <c r="AN150" t="b">
        <f t="shared" si="67"/>
        <v>1</v>
      </c>
      <c r="AO150" s="178">
        <f t="shared" si="68"/>
        <v>0</v>
      </c>
      <c r="AP150">
        <v>134</v>
      </c>
      <c r="AQ150" t="s">
        <v>397</v>
      </c>
      <c r="AR150">
        <v>8911987</v>
      </c>
      <c r="AS150">
        <v>1288429.3999999999</v>
      </c>
      <c r="AT150">
        <v>10200416</v>
      </c>
      <c r="AU150" t="b">
        <f t="shared" si="69"/>
        <v>1</v>
      </c>
      <c r="AV150" s="46">
        <f t="shared" si="70"/>
        <v>0</v>
      </c>
      <c r="AW150" s="46">
        <f t="shared" si="71"/>
        <v>2.6916726492345333E-3</v>
      </c>
      <c r="AX150" s="46">
        <f t="shared" si="72"/>
        <v>-0.39730832725763321</v>
      </c>
    </row>
    <row r="151" spans="1:50" x14ac:dyDescent="0.25">
      <c r="A151" s="41" t="s">
        <v>481</v>
      </c>
      <c r="B151" s="41" t="s">
        <v>169</v>
      </c>
      <c r="C151" s="84" t="s">
        <v>398</v>
      </c>
      <c r="D151" s="84"/>
      <c r="E151" s="84"/>
      <c r="F151" s="84"/>
      <c r="G151" s="42">
        <v>986111</v>
      </c>
      <c r="H151" s="43">
        <v>197</v>
      </c>
      <c r="I151" s="44">
        <f t="shared" si="57"/>
        <v>197</v>
      </c>
      <c r="J151" s="45">
        <v>3.6508096497999998</v>
      </c>
      <c r="K151" s="37">
        <f t="shared" si="49"/>
        <v>7.1796956756741109E-4</v>
      </c>
      <c r="L151" s="37">
        <f t="shared" si="50"/>
        <v>1.8424121766636391E-4</v>
      </c>
      <c r="M151" s="38">
        <f t="shared" si="51"/>
        <v>1</v>
      </c>
      <c r="N151" s="37">
        <f t="shared" si="52"/>
        <v>4.608294930875576E-3</v>
      </c>
      <c r="O151" s="39">
        <f t="shared" si="53"/>
        <v>986111</v>
      </c>
      <c r="P151" s="39">
        <f t="shared" si="54"/>
        <v>174934.79377435232</v>
      </c>
      <c r="Q151" s="39">
        <f t="shared" si="55"/>
        <v>0</v>
      </c>
      <c r="R151" s="39">
        <f t="shared" si="56"/>
        <v>1161045.7937743524</v>
      </c>
      <c r="S151" t="s">
        <v>398</v>
      </c>
      <c r="T151">
        <v>197</v>
      </c>
      <c r="U151">
        <v>3.6508099999999999</v>
      </c>
      <c r="V151">
        <v>1.9670000000000001E-4</v>
      </c>
      <c r="W151">
        <v>7.18E-4</v>
      </c>
      <c r="X151">
        <v>1.8420000000000001E-4</v>
      </c>
      <c r="Y151" t="b">
        <f t="shared" si="58"/>
        <v>1</v>
      </c>
      <c r="Z151" s="178">
        <f t="shared" si="59"/>
        <v>0</v>
      </c>
      <c r="AA151" s="181">
        <f t="shared" si="60"/>
        <v>3.5020000010987928E-7</v>
      </c>
      <c r="AB151" s="46">
        <f t="shared" si="61"/>
        <v>1.0000423868001704</v>
      </c>
      <c r="AC151" s="46">
        <f t="shared" si="62"/>
        <v>0.99977628422735165</v>
      </c>
      <c r="AD151" t="s">
        <v>398</v>
      </c>
      <c r="AE151">
        <v>949487829</v>
      </c>
      <c r="AF151">
        <v>1.8420000000000001E-4</v>
      </c>
      <c r="AG151">
        <v>174934.79</v>
      </c>
      <c r="AH151" t="b">
        <f t="shared" si="63"/>
        <v>1</v>
      </c>
      <c r="AI151" s="178">
        <f t="shared" si="64"/>
        <v>0</v>
      </c>
      <c r="AJ151" s="46">
        <f t="shared" si="65"/>
        <v>0.99977628422735165</v>
      </c>
      <c r="AK151" s="46">
        <f t="shared" si="66"/>
        <v>-3.7743523134849966E-3</v>
      </c>
      <c r="AL151" t="s">
        <v>398</v>
      </c>
      <c r="AM151">
        <v>986111</v>
      </c>
      <c r="AN151" t="b">
        <f t="shared" si="67"/>
        <v>1</v>
      </c>
      <c r="AO151" s="178">
        <f t="shared" si="68"/>
        <v>0</v>
      </c>
      <c r="AP151">
        <v>135</v>
      </c>
      <c r="AQ151" t="s">
        <v>398</v>
      </c>
      <c r="AR151">
        <v>986111</v>
      </c>
      <c r="AS151">
        <v>174934.79</v>
      </c>
      <c r="AT151">
        <v>1161046</v>
      </c>
      <c r="AU151" t="b">
        <f t="shared" si="69"/>
        <v>1</v>
      </c>
      <c r="AV151" s="46">
        <f t="shared" si="70"/>
        <v>0</v>
      </c>
      <c r="AW151" s="46">
        <f t="shared" si="71"/>
        <v>-3.7743523134849966E-3</v>
      </c>
      <c r="AX151" s="46">
        <f t="shared" si="72"/>
        <v>0.20622564759105444</v>
      </c>
    </row>
    <row r="152" spans="1:50" x14ac:dyDescent="0.25">
      <c r="A152" s="41" t="s">
        <v>481</v>
      </c>
      <c r="B152" s="41" t="s">
        <v>170</v>
      </c>
      <c r="C152" s="84" t="s">
        <v>399</v>
      </c>
      <c r="D152" s="84"/>
      <c r="E152" s="84"/>
      <c r="F152" s="84"/>
      <c r="G152" s="42">
        <v>1745769</v>
      </c>
      <c r="H152" s="43">
        <v>369</v>
      </c>
      <c r="I152" s="44">
        <f t="shared" si="57"/>
        <v>369</v>
      </c>
      <c r="J152" s="45">
        <v>3.3325409206000001</v>
      </c>
      <c r="K152" s="37">
        <f t="shared" si="49"/>
        <v>1.2275875559922015E-3</v>
      </c>
      <c r="L152" s="37">
        <f t="shared" si="50"/>
        <v>3.150164524025502E-4</v>
      </c>
      <c r="M152" s="38">
        <f t="shared" si="51"/>
        <v>1</v>
      </c>
      <c r="N152" s="37">
        <f t="shared" si="52"/>
        <v>4.608294930875576E-3</v>
      </c>
      <c r="O152" s="39">
        <f t="shared" si="53"/>
        <v>1745769</v>
      </c>
      <c r="P152" s="39">
        <f t="shared" si="54"/>
        <v>299104.28749097924</v>
      </c>
      <c r="Q152" s="39">
        <f t="shared" si="55"/>
        <v>0</v>
      </c>
      <c r="R152" s="39">
        <f t="shared" si="56"/>
        <v>2044873.2874909793</v>
      </c>
      <c r="S152" t="s">
        <v>399</v>
      </c>
      <c r="T152">
        <v>369</v>
      </c>
      <c r="U152">
        <v>3.332541</v>
      </c>
      <c r="V152">
        <v>3.6840000000000001E-4</v>
      </c>
      <c r="W152">
        <v>1.2275999999999999E-3</v>
      </c>
      <c r="X152">
        <v>3.1500000000000001E-4</v>
      </c>
      <c r="Y152" t="b">
        <f t="shared" si="58"/>
        <v>1</v>
      </c>
      <c r="Z152" s="178">
        <f t="shared" si="59"/>
        <v>0</v>
      </c>
      <c r="AA152" s="181">
        <f t="shared" si="60"/>
        <v>7.939999990824731E-8</v>
      </c>
      <c r="AB152" s="46">
        <f t="shared" si="61"/>
        <v>1.0000101369615044</v>
      </c>
      <c r="AC152" s="46">
        <f t="shared" si="62"/>
        <v>0.99994777287844905</v>
      </c>
      <c r="AD152" t="s">
        <v>399</v>
      </c>
      <c r="AE152">
        <v>949487829</v>
      </c>
      <c r="AF152">
        <v>3.1500000000000001E-4</v>
      </c>
      <c r="AG152">
        <v>299104.28999999998</v>
      </c>
      <c r="AH152" t="b">
        <f t="shared" si="63"/>
        <v>1</v>
      </c>
      <c r="AI152" s="178">
        <f t="shared" si="64"/>
        <v>0</v>
      </c>
      <c r="AJ152" s="46">
        <f t="shared" si="65"/>
        <v>0.99994777287844905</v>
      </c>
      <c r="AK152" s="46">
        <f t="shared" si="66"/>
        <v>2.509020734578371E-3</v>
      </c>
      <c r="AL152" t="s">
        <v>399</v>
      </c>
      <c r="AM152">
        <v>1745769</v>
      </c>
      <c r="AN152" t="b">
        <f t="shared" si="67"/>
        <v>1</v>
      </c>
      <c r="AO152" s="178">
        <f t="shared" si="68"/>
        <v>0</v>
      </c>
      <c r="AP152">
        <v>136</v>
      </c>
      <c r="AQ152" t="s">
        <v>399</v>
      </c>
      <c r="AR152">
        <v>1745769</v>
      </c>
      <c r="AS152">
        <v>299104.28999999998</v>
      </c>
      <c r="AT152">
        <v>2044873</v>
      </c>
      <c r="AU152" t="b">
        <f t="shared" si="69"/>
        <v>1</v>
      </c>
      <c r="AV152" s="46">
        <f t="shared" si="70"/>
        <v>0</v>
      </c>
      <c r="AW152" s="46">
        <f t="shared" si="71"/>
        <v>2.509020734578371E-3</v>
      </c>
      <c r="AX152" s="46">
        <f t="shared" si="72"/>
        <v>-0.28749097930267453</v>
      </c>
    </row>
    <row r="153" spans="1:50" x14ac:dyDescent="0.25">
      <c r="A153" s="41" t="s">
        <v>481</v>
      </c>
      <c r="B153" s="41" t="s">
        <v>171</v>
      </c>
      <c r="C153" s="84" t="s">
        <v>400</v>
      </c>
      <c r="D153" s="84"/>
      <c r="E153" s="84"/>
      <c r="F153" s="84"/>
      <c r="G153" s="42">
        <v>7422079</v>
      </c>
      <c r="H153" s="43">
        <v>2099</v>
      </c>
      <c r="I153" s="44">
        <f t="shared" si="57"/>
        <v>2099</v>
      </c>
      <c r="J153" s="45">
        <v>3.8887337125000001</v>
      </c>
      <c r="K153" s="37">
        <f t="shared" si="49"/>
        <v>8.1483798106045859E-3</v>
      </c>
      <c r="L153" s="37">
        <f t="shared" si="50"/>
        <v>2.090990323448283E-3</v>
      </c>
      <c r="M153" s="38">
        <f t="shared" si="51"/>
        <v>1</v>
      </c>
      <c r="N153" s="37">
        <f t="shared" si="52"/>
        <v>4.608294930875576E-3</v>
      </c>
      <c r="O153" s="39">
        <f t="shared" si="53"/>
        <v>7422079</v>
      </c>
      <c r="P153" s="39">
        <f t="shared" si="54"/>
        <v>1985369.862670918</v>
      </c>
      <c r="Q153" s="39">
        <f t="shared" si="55"/>
        <v>0</v>
      </c>
      <c r="R153" s="39">
        <f t="shared" si="56"/>
        <v>9407448.8626709171</v>
      </c>
      <c r="S153" t="s">
        <v>400</v>
      </c>
      <c r="T153">
        <v>2099</v>
      </c>
      <c r="U153">
        <v>3.8887339999999999</v>
      </c>
      <c r="V153">
        <v>2.0953999999999999E-3</v>
      </c>
      <c r="W153">
        <v>8.1484000000000001E-3</v>
      </c>
      <c r="X153">
        <v>2.091E-3</v>
      </c>
      <c r="Y153" t="b">
        <f t="shared" si="58"/>
        <v>1</v>
      </c>
      <c r="Z153" s="178">
        <f t="shared" si="59"/>
        <v>0</v>
      </c>
      <c r="AA153" s="181">
        <f t="shared" si="60"/>
        <v>2.8749999980703933E-7</v>
      </c>
      <c r="AB153" s="46">
        <f t="shared" si="61"/>
        <v>1.0000024777189924</v>
      </c>
      <c r="AC153" s="46">
        <f t="shared" si="62"/>
        <v>1.0000046277362493</v>
      </c>
      <c r="AD153" t="s">
        <v>400</v>
      </c>
      <c r="AE153">
        <v>949487829</v>
      </c>
      <c r="AF153">
        <v>2.091E-3</v>
      </c>
      <c r="AG153">
        <v>1985369.86</v>
      </c>
      <c r="AH153" t="b">
        <f t="shared" si="63"/>
        <v>1</v>
      </c>
      <c r="AI153" s="178">
        <f t="shared" si="64"/>
        <v>0</v>
      </c>
      <c r="AJ153" s="46">
        <f t="shared" si="65"/>
        <v>1.0000046277362493</v>
      </c>
      <c r="AK153" s="46">
        <f t="shared" si="66"/>
        <v>-2.6709178928285837E-3</v>
      </c>
      <c r="AL153" t="s">
        <v>400</v>
      </c>
      <c r="AM153">
        <v>7422079</v>
      </c>
      <c r="AN153" t="b">
        <f t="shared" si="67"/>
        <v>1</v>
      </c>
      <c r="AO153" s="178">
        <f t="shared" si="68"/>
        <v>0</v>
      </c>
      <c r="AP153">
        <v>137</v>
      </c>
      <c r="AQ153" t="s">
        <v>400</v>
      </c>
      <c r="AR153">
        <v>7422079</v>
      </c>
      <c r="AS153">
        <v>1985369.86</v>
      </c>
      <c r="AT153">
        <v>9407449</v>
      </c>
      <c r="AU153" t="b">
        <f t="shared" si="69"/>
        <v>1</v>
      </c>
      <c r="AV153" s="46">
        <f t="shared" si="70"/>
        <v>0</v>
      </c>
      <c r="AW153" s="46">
        <f t="shared" si="71"/>
        <v>-2.6709178928285837E-3</v>
      </c>
      <c r="AX153" s="46">
        <f t="shared" si="72"/>
        <v>0.13732908293604851</v>
      </c>
    </row>
    <row r="154" spans="1:50" x14ac:dyDescent="0.25">
      <c r="A154" s="41" t="s">
        <v>481</v>
      </c>
      <c r="B154" s="41" t="s">
        <v>172</v>
      </c>
      <c r="C154" s="85" t="s">
        <v>401</v>
      </c>
      <c r="D154" s="85"/>
      <c r="E154" s="85"/>
      <c r="F154" s="85"/>
      <c r="G154" s="42">
        <v>12488974</v>
      </c>
      <c r="H154" s="43">
        <v>2472</v>
      </c>
      <c r="I154" s="44">
        <f>H154</f>
        <v>2472</v>
      </c>
      <c r="J154" s="45">
        <v>3.9186793010000001</v>
      </c>
      <c r="K154" s="37">
        <f t="shared" si="49"/>
        <v>9.6702746677208469E-3</v>
      </c>
      <c r="L154" s="37">
        <f t="shared" si="50"/>
        <v>2.4815302213791936E-3</v>
      </c>
      <c r="M154" s="38">
        <f t="shared" si="51"/>
        <v>1</v>
      </c>
      <c r="N154" s="37">
        <f t="shared" si="52"/>
        <v>4.608294930875576E-3</v>
      </c>
      <c r="O154" s="39">
        <f t="shared" si="53"/>
        <v>12488974</v>
      </c>
      <c r="P154" s="39">
        <f t="shared" si="54"/>
        <v>2356182.7424952202</v>
      </c>
      <c r="Q154" s="39">
        <f t="shared" si="55"/>
        <v>0</v>
      </c>
      <c r="R154" s="39">
        <f t="shared" si="56"/>
        <v>14845156.74249522</v>
      </c>
      <c r="S154" t="s">
        <v>401</v>
      </c>
      <c r="T154">
        <v>2472</v>
      </c>
      <c r="U154">
        <v>3.918679</v>
      </c>
      <c r="V154">
        <v>2.4677000000000002E-3</v>
      </c>
      <c r="W154">
        <v>9.6702999999999997E-3</v>
      </c>
      <c r="X154">
        <v>2.4815000000000002E-3</v>
      </c>
      <c r="Y154" t="b">
        <f t="shared" si="58"/>
        <v>1</v>
      </c>
      <c r="Z154" s="178">
        <f t="shared" si="59"/>
        <v>0</v>
      </c>
      <c r="AA154" s="181">
        <f t="shared" si="60"/>
        <v>-3.0100000003585592E-7</v>
      </c>
      <c r="AB154" s="46">
        <f t="shared" si="61"/>
        <v>1.0000026196028575</v>
      </c>
      <c r="AC154" s="46">
        <f t="shared" si="62"/>
        <v>0.99998782147445431</v>
      </c>
      <c r="AD154" t="s">
        <v>401</v>
      </c>
      <c r="AE154">
        <v>949487829</v>
      </c>
      <c r="AF154">
        <v>2.4815000000000002E-3</v>
      </c>
      <c r="AG154">
        <v>2356182.7400000002</v>
      </c>
      <c r="AH154" t="b">
        <f t="shared" si="63"/>
        <v>1</v>
      </c>
      <c r="AI154" s="178">
        <f t="shared" si="64"/>
        <v>0</v>
      </c>
      <c r="AJ154" s="46">
        <f t="shared" si="65"/>
        <v>0.99998782147445431</v>
      </c>
      <c r="AK154" s="46">
        <f t="shared" si="66"/>
        <v>-2.4952199310064316E-3</v>
      </c>
      <c r="AL154" t="s">
        <v>401</v>
      </c>
      <c r="AM154">
        <v>12488974</v>
      </c>
      <c r="AN154" t="b">
        <f t="shared" si="67"/>
        <v>1</v>
      </c>
      <c r="AO154" s="178">
        <f t="shared" si="68"/>
        <v>0</v>
      </c>
      <c r="AP154">
        <v>138</v>
      </c>
      <c r="AQ154" t="s">
        <v>401</v>
      </c>
      <c r="AR154">
        <v>12488974</v>
      </c>
      <c r="AS154">
        <v>2356182.7400000002</v>
      </c>
      <c r="AT154">
        <v>14845157</v>
      </c>
      <c r="AU154" t="b">
        <f t="shared" si="69"/>
        <v>1</v>
      </c>
      <c r="AV154" s="46">
        <f t="shared" si="70"/>
        <v>0</v>
      </c>
      <c r="AW154" s="46">
        <f t="shared" si="71"/>
        <v>-2.4952199310064316E-3</v>
      </c>
      <c r="AX154" s="46">
        <f t="shared" si="72"/>
        <v>0.25750477984547615</v>
      </c>
    </row>
    <row r="155" spans="1:50" x14ac:dyDescent="0.25">
      <c r="A155" s="41" t="s">
        <v>481</v>
      </c>
      <c r="B155" s="41" t="s">
        <v>173</v>
      </c>
      <c r="C155" s="84" t="s">
        <v>402</v>
      </c>
      <c r="D155" s="84"/>
      <c r="E155" s="84"/>
      <c r="F155" s="84"/>
      <c r="G155" s="42">
        <v>1936909</v>
      </c>
      <c r="H155" s="43">
        <v>719</v>
      </c>
      <c r="I155" s="44">
        <f>H155</f>
        <v>719</v>
      </c>
      <c r="J155" s="45">
        <v>3.8124293327999998</v>
      </c>
      <c r="K155" s="37">
        <f t="shared" si="49"/>
        <v>2.7364109086439716E-3</v>
      </c>
      <c r="L155" s="37">
        <f t="shared" si="50"/>
        <v>7.0220201609972894E-4</v>
      </c>
      <c r="M155" s="38">
        <f t="shared" si="51"/>
        <v>1</v>
      </c>
      <c r="N155" s="37">
        <f t="shared" si="52"/>
        <v>4.608294930875576E-3</v>
      </c>
      <c r="O155" s="39">
        <f t="shared" si="53"/>
        <v>1936909</v>
      </c>
      <c r="P155" s="39">
        <f t="shared" si="54"/>
        <v>666732.26778595464</v>
      </c>
      <c r="Q155" s="39">
        <f t="shared" si="55"/>
        <v>0</v>
      </c>
      <c r="R155" s="39">
        <f t="shared" si="56"/>
        <v>2603641.2677859548</v>
      </c>
      <c r="S155" t="s">
        <v>402</v>
      </c>
      <c r="T155">
        <v>719</v>
      </c>
      <c r="U155">
        <v>3.8124289999999998</v>
      </c>
      <c r="V155">
        <v>7.1779999999999999E-4</v>
      </c>
      <c r="W155">
        <v>2.7363999999999999E-3</v>
      </c>
      <c r="X155">
        <v>7.0220000000000005E-4</v>
      </c>
      <c r="Y155" t="b">
        <f t="shared" si="58"/>
        <v>1</v>
      </c>
      <c r="Z155" s="178">
        <f t="shared" si="59"/>
        <v>0</v>
      </c>
      <c r="AA155" s="181">
        <f t="shared" si="60"/>
        <v>-3.3280000000246446E-7</v>
      </c>
      <c r="AB155" s="46">
        <f t="shared" si="61"/>
        <v>0.9999960135212379</v>
      </c>
      <c r="AC155" s="46">
        <f t="shared" si="62"/>
        <v>0.99999712888929015</v>
      </c>
      <c r="AD155" t="s">
        <v>402</v>
      </c>
      <c r="AE155">
        <v>949487829</v>
      </c>
      <c r="AF155">
        <v>7.0220000000000005E-4</v>
      </c>
      <c r="AG155">
        <v>666732.27</v>
      </c>
      <c r="AH155" t="b">
        <f t="shared" si="63"/>
        <v>1</v>
      </c>
      <c r="AI155" s="178">
        <f t="shared" si="64"/>
        <v>0</v>
      </c>
      <c r="AJ155" s="46">
        <f t="shared" si="65"/>
        <v>0.99999712888929015</v>
      </c>
      <c r="AK155" s="46">
        <f t="shared" si="66"/>
        <v>2.2140453802421689E-3</v>
      </c>
      <c r="AL155" t="s">
        <v>402</v>
      </c>
      <c r="AM155">
        <v>1936909</v>
      </c>
      <c r="AN155" t="b">
        <f t="shared" si="67"/>
        <v>1</v>
      </c>
      <c r="AO155" s="178">
        <f t="shared" si="68"/>
        <v>0</v>
      </c>
      <c r="AP155">
        <v>139</v>
      </c>
      <c r="AQ155" t="s">
        <v>402</v>
      </c>
      <c r="AR155">
        <v>1936909</v>
      </c>
      <c r="AS155">
        <v>666732.27</v>
      </c>
      <c r="AT155">
        <v>2603641</v>
      </c>
      <c r="AU155" t="b">
        <f t="shared" si="69"/>
        <v>1</v>
      </c>
      <c r="AV155" s="46">
        <f t="shared" si="70"/>
        <v>0</v>
      </c>
      <c r="AW155" s="46">
        <f t="shared" si="71"/>
        <v>2.2140453802421689E-3</v>
      </c>
      <c r="AX155" s="46">
        <f t="shared" si="72"/>
        <v>-0.2677859547547996</v>
      </c>
    </row>
    <row r="156" spans="1:50" x14ac:dyDescent="0.25">
      <c r="A156" s="41" t="s">
        <v>481</v>
      </c>
      <c r="B156" s="41" t="s">
        <v>174</v>
      </c>
      <c r="C156" s="84" t="s">
        <v>403</v>
      </c>
      <c r="D156" s="84"/>
      <c r="E156" s="84"/>
      <c r="F156" s="84"/>
      <c r="G156" s="42">
        <v>35609624</v>
      </c>
      <c r="H156" s="43">
        <v>14427</v>
      </c>
      <c r="I156" s="44">
        <f t="shared" ref="I156:I219" si="73">H156</f>
        <v>14427</v>
      </c>
      <c r="J156" s="45">
        <v>3.7975979852999999</v>
      </c>
      <c r="K156" s="37">
        <f t="shared" ref="K156:K219" si="74">(I156/$I$15)*J156</f>
        <v>5.469349047587127E-2</v>
      </c>
      <c r="L156" s="37">
        <f t="shared" ref="L156:L219" si="75">K156/$K$15</f>
        <v>1.4035128700287254E-2</v>
      </c>
      <c r="M156" s="38">
        <f t="shared" ref="M156:M219" si="76">H156/I156</f>
        <v>1</v>
      </c>
      <c r="N156" s="37">
        <f t="shared" ref="N156:N219" si="77">M156/$M$15</f>
        <v>4.608294930875576E-3</v>
      </c>
      <c r="O156" s="39">
        <f t="shared" ref="O156:O219" si="78">G156</f>
        <v>35609624</v>
      </c>
      <c r="P156" s="39">
        <f t="shared" ref="P156:P219" si="79">L156*$E$3*$E$7</f>
        <v>13326183.879371338</v>
      </c>
      <c r="Q156" s="39">
        <f t="shared" ref="Q156:Q219" si="80">N156*$E$4*$E$7</f>
        <v>0</v>
      </c>
      <c r="R156" s="39">
        <f t="shared" ref="R156:R219" si="81">O156+P156+Q156</f>
        <v>48935807.879371338</v>
      </c>
      <c r="S156" t="s">
        <v>403</v>
      </c>
      <c r="T156">
        <v>14427</v>
      </c>
      <c r="U156">
        <v>3.7975979999999998</v>
      </c>
      <c r="V156">
        <v>1.4402099999999999E-2</v>
      </c>
      <c r="W156">
        <v>5.4693499999999999E-2</v>
      </c>
      <c r="X156">
        <v>1.40351E-2</v>
      </c>
      <c r="Y156" t="b">
        <f t="shared" si="58"/>
        <v>1</v>
      </c>
      <c r="Z156" s="178">
        <f t="shared" si="59"/>
        <v>0</v>
      </c>
      <c r="AA156" s="181">
        <f t="shared" si="60"/>
        <v>1.4699999884015824E-8</v>
      </c>
      <c r="AB156" s="46">
        <f t="shared" si="61"/>
        <v>1.0000001741364217</v>
      </c>
      <c r="AC156" s="46">
        <f t="shared" si="62"/>
        <v>0.99999795511050393</v>
      </c>
      <c r="AD156" t="s">
        <v>403</v>
      </c>
      <c r="AE156">
        <v>949487829</v>
      </c>
      <c r="AF156">
        <v>1.40351E-2</v>
      </c>
      <c r="AG156">
        <v>13326183.880000001</v>
      </c>
      <c r="AH156" t="b">
        <f t="shared" si="63"/>
        <v>1</v>
      </c>
      <c r="AI156" s="178">
        <f t="shared" si="64"/>
        <v>0</v>
      </c>
      <c r="AJ156" s="46">
        <f t="shared" si="65"/>
        <v>0.99999795511050393</v>
      </c>
      <c r="AK156" s="46">
        <f t="shared" si="66"/>
        <v>6.2866322696208954E-4</v>
      </c>
      <c r="AL156" t="s">
        <v>403</v>
      </c>
      <c r="AM156">
        <v>35609624</v>
      </c>
      <c r="AN156" t="b">
        <f t="shared" si="67"/>
        <v>1</v>
      </c>
      <c r="AO156" s="178">
        <f t="shared" si="68"/>
        <v>0</v>
      </c>
      <c r="AP156">
        <v>140</v>
      </c>
      <c r="AQ156" t="s">
        <v>403</v>
      </c>
      <c r="AR156">
        <v>35609624</v>
      </c>
      <c r="AS156">
        <v>13326183.880000001</v>
      </c>
      <c r="AT156">
        <v>48935808</v>
      </c>
      <c r="AU156" t="b">
        <f t="shared" si="69"/>
        <v>1</v>
      </c>
      <c r="AV156" s="46">
        <f t="shared" si="70"/>
        <v>0</v>
      </c>
      <c r="AW156" s="46">
        <f t="shared" si="71"/>
        <v>6.2866322696208954E-4</v>
      </c>
      <c r="AX156" s="46">
        <f t="shared" si="72"/>
        <v>0.12062866240739822</v>
      </c>
    </row>
    <row r="157" spans="1:50" x14ac:dyDescent="0.25">
      <c r="A157" s="41" t="s">
        <v>481</v>
      </c>
      <c r="B157" s="41" t="s">
        <v>175</v>
      </c>
      <c r="C157" s="84" t="s">
        <v>404</v>
      </c>
      <c r="D157" s="84"/>
      <c r="E157" s="84"/>
      <c r="F157" s="84"/>
      <c r="G157" s="42">
        <v>2181227</v>
      </c>
      <c r="H157" s="43">
        <v>609</v>
      </c>
      <c r="I157" s="44">
        <f t="shared" si="73"/>
        <v>609</v>
      </c>
      <c r="J157" s="45">
        <v>3.5510868093000001</v>
      </c>
      <c r="K157" s="37">
        <f t="shared" si="74"/>
        <v>2.1588834751021984E-3</v>
      </c>
      <c r="L157" s="37">
        <f t="shared" si="75"/>
        <v>5.5400025045668037E-4</v>
      </c>
      <c r="M157" s="38">
        <f t="shared" si="76"/>
        <v>1</v>
      </c>
      <c r="N157" s="37">
        <f t="shared" si="77"/>
        <v>4.608294930875576E-3</v>
      </c>
      <c r="O157" s="39">
        <f t="shared" si="78"/>
        <v>2181227</v>
      </c>
      <c r="P157" s="39">
        <f t="shared" si="79"/>
        <v>526016.49507156969</v>
      </c>
      <c r="Q157" s="39">
        <f t="shared" si="80"/>
        <v>0</v>
      </c>
      <c r="R157" s="39">
        <f t="shared" si="81"/>
        <v>2707243.4950715695</v>
      </c>
      <c r="S157" t="s">
        <v>404</v>
      </c>
      <c r="T157">
        <v>609</v>
      </c>
      <c r="U157">
        <v>3.5510869999999999</v>
      </c>
      <c r="V157">
        <v>6.0800000000000003E-4</v>
      </c>
      <c r="W157">
        <v>2.1589000000000001E-3</v>
      </c>
      <c r="X157">
        <v>5.5400000000000002E-4</v>
      </c>
      <c r="Y157" t="b">
        <f t="shared" si="58"/>
        <v>1</v>
      </c>
      <c r="Z157" s="178">
        <f t="shared" si="59"/>
        <v>0</v>
      </c>
      <c r="AA157" s="181">
        <f t="shared" si="60"/>
        <v>1.9069999979137719E-7</v>
      </c>
      <c r="AB157" s="46">
        <f t="shared" si="61"/>
        <v>1.000007654372268</v>
      </c>
      <c r="AC157" s="46">
        <f t="shared" si="62"/>
        <v>0.9999995479123337</v>
      </c>
      <c r="AD157" t="s">
        <v>404</v>
      </c>
      <c r="AE157">
        <v>949487829</v>
      </c>
      <c r="AF157">
        <v>5.5400000000000002E-4</v>
      </c>
      <c r="AG157">
        <v>526016.5</v>
      </c>
      <c r="AH157" t="b">
        <f t="shared" si="63"/>
        <v>1</v>
      </c>
      <c r="AI157" s="178">
        <f t="shared" si="64"/>
        <v>0</v>
      </c>
      <c r="AJ157" s="46">
        <f t="shared" si="65"/>
        <v>0.9999995479123337</v>
      </c>
      <c r="AK157" s="46">
        <f t="shared" si="66"/>
        <v>4.9284303095191717E-3</v>
      </c>
      <c r="AL157" t="s">
        <v>404</v>
      </c>
      <c r="AM157">
        <v>2181227</v>
      </c>
      <c r="AN157" t="b">
        <f t="shared" si="67"/>
        <v>1</v>
      </c>
      <c r="AO157" s="178">
        <f t="shared" si="68"/>
        <v>0</v>
      </c>
      <c r="AP157">
        <v>141</v>
      </c>
      <c r="AQ157" t="s">
        <v>404</v>
      </c>
      <c r="AR157">
        <v>2181227</v>
      </c>
      <c r="AS157">
        <v>526016.5</v>
      </c>
      <c r="AT157">
        <v>2707243</v>
      </c>
      <c r="AU157" t="b">
        <f t="shared" si="69"/>
        <v>1</v>
      </c>
      <c r="AV157" s="46">
        <f t="shared" si="70"/>
        <v>0</v>
      </c>
      <c r="AW157" s="46">
        <f t="shared" si="71"/>
        <v>4.9284303095191717E-3</v>
      </c>
      <c r="AX157" s="46">
        <f t="shared" si="72"/>
        <v>-0.49507156945765018</v>
      </c>
    </row>
    <row r="158" spans="1:50" x14ac:dyDescent="0.25">
      <c r="A158" s="41" t="s">
        <v>481</v>
      </c>
      <c r="B158" s="41" t="s">
        <v>176</v>
      </c>
      <c r="C158" s="84" t="s">
        <v>405</v>
      </c>
      <c r="D158" s="84"/>
      <c r="E158" s="84"/>
      <c r="F158" s="84"/>
      <c r="G158" s="42">
        <v>20554212</v>
      </c>
      <c r="H158" s="43">
        <v>4857</v>
      </c>
      <c r="I158" s="44">
        <f t="shared" si="73"/>
        <v>4857</v>
      </c>
      <c r="J158" s="45">
        <v>3.8180258940999998</v>
      </c>
      <c r="K158" s="37">
        <f t="shared" si="74"/>
        <v>1.8512181230658353E-2</v>
      </c>
      <c r="L158" s="37">
        <f t="shared" si="75"/>
        <v>4.7504893879456341E-3</v>
      </c>
      <c r="M158" s="38">
        <f t="shared" si="76"/>
        <v>1</v>
      </c>
      <c r="N158" s="37">
        <f t="shared" si="77"/>
        <v>4.608294930875576E-3</v>
      </c>
      <c r="O158" s="39">
        <f t="shared" si="78"/>
        <v>20554212</v>
      </c>
      <c r="P158" s="39">
        <f t="shared" si="79"/>
        <v>4510531.8556480389</v>
      </c>
      <c r="Q158" s="39">
        <f t="shared" si="80"/>
        <v>0</v>
      </c>
      <c r="R158" s="39">
        <f t="shared" si="81"/>
        <v>25064743.855648041</v>
      </c>
      <c r="S158" t="s">
        <v>405</v>
      </c>
      <c r="T158">
        <v>4857</v>
      </c>
      <c r="U158">
        <v>3.8180260000000001</v>
      </c>
      <c r="V158">
        <v>4.8485999999999998E-3</v>
      </c>
      <c r="W158">
        <v>1.8512199999999999E-2</v>
      </c>
      <c r="X158">
        <v>4.7505000000000004E-3</v>
      </c>
      <c r="Y158" t="b">
        <f t="shared" si="58"/>
        <v>1</v>
      </c>
      <c r="Z158" s="178">
        <f t="shared" si="59"/>
        <v>0</v>
      </c>
      <c r="AA158" s="181">
        <f t="shared" si="60"/>
        <v>1.059000003245103E-7</v>
      </c>
      <c r="AB158" s="46">
        <f t="shared" si="61"/>
        <v>1.0000010138914164</v>
      </c>
      <c r="AC158" s="46">
        <f t="shared" si="62"/>
        <v>1.0000022338865535</v>
      </c>
      <c r="AD158" t="s">
        <v>405</v>
      </c>
      <c r="AE158">
        <v>949487829</v>
      </c>
      <c r="AF158">
        <v>4.7505000000000004E-3</v>
      </c>
      <c r="AG158">
        <v>4510531.8600000003</v>
      </c>
      <c r="AH158" t="b">
        <f t="shared" si="63"/>
        <v>1</v>
      </c>
      <c r="AI158" s="178">
        <f t="shared" si="64"/>
        <v>0</v>
      </c>
      <c r="AJ158" s="46">
        <f t="shared" si="65"/>
        <v>1.0000022338865535</v>
      </c>
      <c r="AK158" s="46">
        <f t="shared" si="66"/>
        <v>4.3519614264369011E-3</v>
      </c>
      <c r="AL158" t="s">
        <v>405</v>
      </c>
      <c r="AM158">
        <v>20554212</v>
      </c>
      <c r="AN158" t="b">
        <f t="shared" si="67"/>
        <v>1</v>
      </c>
      <c r="AO158" s="178">
        <f t="shared" si="68"/>
        <v>0</v>
      </c>
      <c r="AP158">
        <v>142</v>
      </c>
      <c r="AQ158" t="s">
        <v>405</v>
      </c>
      <c r="AR158">
        <v>20554212</v>
      </c>
      <c r="AS158">
        <v>4510531.8600000003</v>
      </c>
      <c r="AT158">
        <v>25064744</v>
      </c>
      <c r="AU158" t="b">
        <f t="shared" si="69"/>
        <v>1</v>
      </c>
      <c r="AV158" s="46">
        <f t="shared" si="70"/>
        <v>0</v>
      </c>
      <c r="AW158" s="46">
        <f t="shared" si="71"/>
        <v>4.3519614264369011E-3</v>
      </c>
      <c r="AX158" s="46">
        <f t="shared" si="72"/>
        <v>0.14435195922851563</v>
      </c>
    </row>
    <row r="159" spans="1:50" x14ac:dyDescent="0.25">
      <c r="A159" s="41" t="s">
        <v>481</v>
      </c>
      <c r="B159" s="41" t="s">
        <v>177</v>
      </c>
      <c r="C159" s="84" t="s">
        <v>406</v>
      </c>
      <c r="D159" s="84"/>
      <c r="E159" s="84"/>
      <c r="F159" s="84"/>
      <c r="G159" s="42">
        <v>12616380</v>
      </c>
      <c r="H159" s="43">
        <v>3002</v>
      </c>
      <c r="I159" s="44">
        <f t="shared" si="73"/>
        <v>3002</v>
      </c>
      <c r="J159" s="45">
        <v>3.670632296</v>
      </c>
      <c r="K159" s="37">
        <f t="shared" si="74"/>
        <v>1.1000240736839478E-2</v>
      </c>
      <c r="L159" s="37">
        <f t="shared" si="75"/>
        <v>2.8228184585109956E-3</v>
      </c>
      <c r="M159" s="38">
        <f t="shared" si="76"/>
        <v>1</v>
      </c>
      <c r="N159" s="37">
        <f t="shared" si="77"/>
        <v>4.608294930875576E-3</v>
      </c>
      <c r="O159" s="39">
        <f t="shared" si="78"/>
        <v>12616380</v>
      </c>
      <c r="P159" s="39">
        <f t="shared" si="79"/>
        <v>2680231.7698327317</v>
      </c>
      <c r="Q159" s="39">
        <f t="shared" si="80"/>
        <v>0</v>
      </c>
      <c r="R159" s="39">
        <f t="shared" si="81"/>
        <v>15296611.769832732</v>
      </c>
      <c r="S159" t="s">
        <v>406</v>
      </c>
      <c r="T159">
        <v>3002</v>
      </c>
      <c r="U159">
        <v>3.6706319999999999</v>
      </c>
      <c r="V159">
        <v>2.9968E-3</v>
      </c>
      <c r="W159">
        <v>1.10002E-2</v>
      </c>
      <c r="X159">
        <v>2.8227999999999999E-3</v>
      </c>
      <c r="Y159" t="b">
        <f t="shared" si="58"/>
        <v>1</v>
      </c>
      <c r="Z159" s="178">
        <f t="shared" si="59"/>
        <v>0</v>
      </c>
      <c r="AA159" s="181">
        <f t="shared" si="60"/>
        <v>-2.9600000006624327E-7</v>
      </c>
      <c r="AB159" s="46">
        <f t="shared" si="61"/>
        <v>0.99999629673200319</v>
      </c>
      <c r="AC159" s="46">
        <f t="shared" si="62"/>
        <v>0.99999346096418629</v>
      </c>
      <c r="AD159" t="s">
        <v>406</v>
      </c>
      <c r="AE159">
        <v>949487829</v>
      </c>
      <c r="AF159">
        <v>2.8227999999999999E-3</v>
      </c>
      <c r="AG159">
        <v>2680231.77</v>
      </c>
      <c r="AH159" t="b">
        <f t="shared" si="63"/>
        <v>1</v>
      </c>
      <c r="AI159" s="178">
        <f t="shared" si="64"/>
        <v>0</v>
      </c>
      <c r="AJ159" s="46">
        <f t="shared" si="65"/>
        <v>0.99999346096418629</v>
      </c>
      <c r="AK159" s="46">
        <f t="shared" si="66"/>
        <v>1.6726832836866379E-4</v>
      </c>
      <c r="AL159" t="s">
        <v>406</v>
      </c>
      <c r="AM159">
        <v>12616380</v>
      </c>
      <c r="AN159" t="b">
        <f t="shared" si="67"/>
        <v>1</v>
      </c>
      <c r="AO159" s="178">
        <f t="shared" si="68"/>
        <v>0</v>
      </c>
      <c r="AP159">
        <v>143</v>
      </c>
      <c r="AQ159" t="s">
        <v>406</v>
      </c>
      <c r="AR159">
        <v>12616380</v>
      </c>
      <c r="AS159">
        <v>2680231.77</v>
      </c>
      <c r="AT159">
        <v>15296612</v>
      </c>
      <c r="AU159" t="b">
        <f t="shared" si="69"/>
        <v>1</v>
      </c>
      <c r="AV159" s="46">
        <f t="shared" si="70"/>
        <v>0</v>
      </c>
      <c r="AW159" s="46">
        <f t="shared" si="71"/>
        <v>1.6726832836866379E-4</v>
      </c>
      <c r="AX159" s="46">
        <f t="shared" si="72"/>
        <v>0.23016726784408092</v>
      </c>
    </row>
    <row r="160" spans="1:50" x14ac:dyDescent="0.25">
      <c r="A160" s="41" t="s">
        <v>481</v>
      </c>
      <c r="B160" s="41" t="s">
        <v>178</v>
      </c>
      <c r="C160" s="84" t="s">
        <v>407</v>
      </c>
      <c r="D160" s="84"/>
      <c r="E160" s="84"/>
      <c r="F160" s="84"/>
      <c r="G160" s="42">
        <v>2337465</v>
      </c>
      <c r="H160" s="43">
        <v>2143</v>
      </c>
      <c r="I160" s="44">
        <f t="shared" si="73"/>
        <v>2143</v>
      </c>
      <c r="J160" s="45">
        <v>3.8052783923</v>
      </c>
      <c r="K160" s="37">
        <f t="shared" si="74"/>
        <v>8.1406526875075751E-3</v>
      </c>
      <c r="L160" s="37">
        <f t="shared" si="75"/>
        <v>2.0890074335978472E-3</v>
      </c>
      <c r="M160" s="38">
        <f t="shared" si="76"/>
        <v>1</v>
      </c>
      <c r="N160" s="37">
        <f t="shared" si="77"/>
        <v>4.608294930875576E-3</v>
      </c>
      <c r="O160" s="39">
        <f t="shared" si="78"/>
        <v>2337465</v>
      </c>
      <c r="P160" s="39">
        <f t="shared" si="79"/>
        <v>1983487.1328916815</v>
      </c>
      <c r="Q160" s="39">
        <f t="shared" si="80"/>
        <v>0</v>
      </c>
      <c r="R160" s="39">
        <f t="shared" si="81"/>
        <v>4320952.132891681</v>
      </c>
      <c r="S160" t="s">
        <v>407</v>
      </c>
      <c r="T160">
        <v>2143</v>
      </c>
      <c r="U160">
        <v>3.8052779999999999</v>
      </c>
      <c r="V160">
        <v>2.1392999999999998E-3</v>
      </c>
      <c r="W160">
        <v>8.1407000000000007E-3</v>
      </c>
      <c r="X160">
        <v>2.0890000000000001E-3</v>
      </c>
      <c r="Y160" t="b">
        <f t="shared" si="58"/>
        <v>1</v>
      </c>
      <c r="Z160" s="178">
        <f t="shared" si="59"/>
        <v>0</v>
      </c>
      <c r="AA160" s="181">
        <f t="shared" si="60"/>
        <v>-3.9230000004053522E-7</v>
      </c>
      <c r="AB160" s="46">
        <f t="shared" si="61"/>
        <v>1.0000058118794943</v>
      </c>
      <c r="AC160" s="46">
        <f t="shared" si="62"/>
        <v>0.99999644156467449</v>
      </c>
      <c r="AD160" t="s">
        <v>407</v>
      </c>
      <c r="AE160">
        <v>949487829</v>
      </c>
      <c r="AF160">
        <v>2.0890000000000001E-3</v>
      </c>
      <c r="AG160">
        <v>1983487.13</v>
      </c>
      <c r="AH160" t="b">
        <f t="shared" si="63"/>
        <v>1</v>
      </c>
      <c r="AI160" s="178">
        <f t="shared" si="64"/>
        <v>0</v>
      </c>
      <c r="AJ160" s="46">
        <f t="shared" si="65"/>
        <v>0.99999644156467449</v>
      </c>
      <c r="AK160" s="46">
        <f t="shared" si="66"/>
        <v>-2.8916816227138042E-3</v>
      </c>
      <c r="AL160" t="s">
        <v>407</v>
      </c>
      <c r="AM160">
        <v>2337465</v>
      </c>
      <c r="AN160" t="b">
        <f t="shared" si="67"/>
        <v>1</v>
      </c>
      <c r="AO160" s="178">
        <f t="shared" si="68"/>
        <v>0</v>
      </c>
      <c r="AP160">
        <v>144</v>
      </c>
      <c r="AQ160" t="s">
        <v>407</v>
      </c>
      <c r="AR160">
        <v>2337465</v>
      </c>
      <c r="AS160">
        <v>1983487.13</v>
      </c>
      <c r="AT160">
        <v>4320952</v>
      </c>
      <c r="AU160" t="b">
        <f t="shared" si="69"/>
        <v>1</v>
      </c>
      <c r="AV160" s="46">
        <f t="shared" si="70"/>
        <v>0</v>
      </c>
      <c r="AW160" s="46">
        <f t="shared" si="71"/>
        <v>-2.8916816227138042E-3</v>
      </c>
      <c r="AX160" s="46">
        <f t="shared" si="72"/>
        <v>-0.13289168104529381</v>
      </c>
    </row>
    <row r="161" spans="1:50" x14ac:dyDescent="0.25">
      <c r="A161" s="41" t="s">
        <v>481</v>
      </c>
      <c r="B161" s="41" t="s">
        <v>179</v>
      </c>
      <c r="C161" s="84" t="s">
        <v>408</v>
      </c>
      <c r="D161" s="84"/>
      <c r="E161" s="84"/>
      <c r="F161" s="84"/>
      <c r="G161" s="42">
        <v>44848136</v>
      </c>
      <c r="H161" s="43">
        <v>8195</v>
      </c>
      <c r="I161" s="44">
        <f t="shared" si="73"/>
        <v>8195</v>
      </c>
      <c r="J161" s="45">
        <v>3.9199879792000001</v>
      </c>
      <c r="K161" s="37">
        <f t="shared" si="74"/>
        <v>3.2068918467350889E-2</v>
      </c>
      <c r="L161" s="37">
        <f t="shared" si="75"/>
        <v>8.2293412625923362E-3</v>
      </c>
      <c r="M161" s="38">
        <f t="shared" si="76"/>
        <v>1</v>
      </c>
      <c r="N161" s="37">
        <f t="shared" si="77"/>
        <v>4.608294930875576E-3</v>
      </c>
      <c r="O161" s="39">
        <f t="shared" si="78"/>
        <v>44848136</v>
      </c>
      <c r="P161" s="39">
        <f t="shared" si="79"/>
        <v>7813659.3695189161</v>
      </c>
      <c r="Q161" s="39">
        <f t="shared" si="80"/>
        <v>0</v>
      </c>
      <c r="R161" s="39">
        <f t="shared" si="81"/>
        <v>52661795.369518913</v>
      </c>
      <c r="S161" t="s">
        <v>408</v>
      </c>
      <c r="T161">
        <v>8195</v>
      </c>
      <c r="U161">
        <v>3.919988</v>
      </c>
      <c r="V161">
        <v>8.1808999999999996E-3</v>
      </c>
      <c r="W161">
        <v>3.2068899999999997E-2</v>
      </c>
      <c r="X161">
        <v>8.2293000000000002E-3</v>
      </c>
      <c r="Y161" t="b">
        <f t="shared" si="58"/>
        <v>1</v>
      </c>
      <c r="Z161" s="178">
        <f t="shared" si="59"/>
        <v>0</v>
      </c>
      <c r="AA161" s="181">
        <f t="shared" si="60"/>
        <v>2.0799999944642877E-8</v>
      </c>
      <c r="AB161" s="46">
        <f t="shared" si="61"/>
        <v>0.99999942413552512</v>
      </c>
      <c r="AC161" s="46">
        <f t="shared" si="62"/>
        <v>0.99999498591794655</v>
      </c>
      <c r="AD161" t="s">
        <v>408</v>
      </c>
      <c r="AE161">
        <v>949487829</v>
      </c>
      <c r="AF161">
        <v>8.2293000000000002E-3</v>
      </c>
      <c r="AG161">
        <v>7813659.3700000001</v>
      </c>
      <c r="AH161" t="b">
        <f t="shared" si="63"/>
        <v>1</v>
      </c>
      <c r="AI161" s="178">
        <f t="shared" si="64"/>
        <v>0</v>
      </c>
      <c r="AJ161" s="46">
        <f t="shared" si="65"/>
        <v>0.99999498591794655</v>
      </c>
      <c r="AK161" s="46">
        <f t="shared" si="66"/>
        <v>4.8108398914337158E-4</v>
      </c>
      <c r="AL161" t="s">
        <v>408</v>
      </c>
      <c r="AM161">
        <v>44848136</v>
      </c>
      <c r="AN161" t="b">
        <f t="shared" si="67"/>
        <v>1</v>
      </c>
      <c r="AO161" s="178">
        <f t="shared" si="68"/>
        <v>0</v>
      </c>
      <c r="AP161">
        <v>145</v>
      </c>
      <c r="AQ161" t="s">
        <v>408</v>
      </c>
      <c r="AR161">
        <v>44848136</v>
      </c>
      <c r="AS161">
        <v>7813659.3700000001</v>
      </c>
      <c r="AT161">
        <v>52661795</v>
      </c>
      <c r="AU161" t="b">
        <f t="shared" si="69"/>
        <v>1</v>
      </c>
      <c r="AV161" s="46">
        <f t="shared" si="70"/>
        <v>0</v>
      </c>
      <c r="AW161" s="46">
        <f t="shared" si="71"/>
        <v>4.8108398914337158E-4</v>
      </c>
      <c r="AX161" s="46">
        <f t="shared" si="72"/>
        <v>-0.36951891332864761</v>
      </c>
    </row>
    <row r="162" spans="1:50" x14ac:dyDescent="0.25">
      <c r="A162" s="41" t="s">
        <v>481</v>
      </c>
      <c r="B162" s="41" t="s">
        <v>180</v>
      </c>
      <c r="C162" s="84" t="s">
        <v>409</v>
      </c>
      <c r="D162" s="84"/>
      <c r="E162" s="84"/>
      <c r="F162" s="84"/>
      <c r="G162" s="42">
        <v>867118</v>
      </c>
      <c r="H162" s="43">
        <v>230</v>
      </c>
      <c r="I162" s="44">
        <f t="shared" si="73"/>
        <v>230</v>
      </c>
      <c r="J162" s="45">
        <v>3.7260892426000001</v>
      </c>
      <c r="K162" s="37">
        <f t="shared" si="74"/>
        <v>8.5552303751221638E-4</v>
      </c>
      <c r="L162" s="37">
        <f t="shared" si="75"/>
        <v>2.1953939734092935E-4</v>
      </c>
      <c r="M162" s="38">
        <f t="shared" si="76"/>
        <v>1</v>
      </c>
      <c r="N162" s="37">
        <f t="shared" si="77"/>
        <v>4.608294930875576E-3</v>
      </c>
      <c r="O162" s="39">
        <f t="shared" si="78"/>
        <v>867118</v>
      </c>
      <c r="P162" s="39">
        <f t="shared" si="79"/>
        <v>208449.98576120738</v>
      </c>
      <c r="Q162" s="39">
        <f t="shared" si="80"/>
        <v>0</v>
      </c>
      <c r="R162" s="39">
        <f t="shared" si="81"/>
        <v>1075567.9857612073</v>
      </c>
      <c r="S162" t="s">
        <v>409</v>
      </c>
      <c r="T162">
        <v>230</v>
      </c>
      <c r="U162">
        <v>3.726089</v>
      </c>
      <c r="V162">
        <v>2.296E-4</v>
      </c>
      <c r="W162">
        <v>8.5550000000000003E-4</v>
      </c>
      <c r="X162">
        <v>2.195E-4</v>
      </c>
      <c r="Y162" t="b">
        <f t="shared" si="58"/>
        <v>1</v>
      </c>
      <c r="Z162" s="178">
        <f t="shared" si="59"/>
        <v>0</v>
      </c>
      <c r="AA162" s="181">
        <f t="shared" si="60"/>
        <v>-2.4260000008879956E-7</v>
      </c>
      <c r="AB162" s="46">
        <f t="shared" si="61"/>
        <v>0.9999730720141875</v>
      </c>
      <c r="AC162" s="46">
        <f t="shared" si="62"/>
        <v>0.99982054546288035</v>
      </c>
      <c r="AD162" t="s">
        <v>409</v>
      </c>
      <c r="AE162">
        <v>949487829</v>
      </c>
      <c r="AF162">
        <v>2.195E-4</v>
      </c>
      <c r="AG162">
        <v>208449.99</v>
      </c>
      <c r="AH162" t="b">
        <f t="shared" si="63"/>
        <v>1</v>
      </c>
      <c r="AI162" s="178">
        <f t="shared" si="64"/>
        <v>0</v>
      </c>
      <c r="AJ162" s="46">
        <f t="shared" si="65"/>
        <v>0.99982054546288035</v>
      </c>
      <c r="AK162" s="46">
        <f t="shared" si="66"/>
        <v>4.2387926077935845E-3</v>
      </c>
      <c r="AL162" t="s">
        <v>409</v>
      </c>
      <c r="AM162">
        <v>867118</v>
      </c>
      <c r="AN162" t="b">
        <f t="shared" si="67"/>
        <v>1</v>
      </c>
      <c r="AO162" s="178">
        <f t="shared" si="68"/>
        <v>0</v>
      </c>
      <c r="AP162">
        <v>146</v>
      </c>
      <c r="AQ162" t="s">
        <v>409</v>
      </c>
      <c r="AR162">
        <v>867118</v>
      </c>
      <c r="AS162">
        <v>208449.99</v>
      </c>
      <c r="AT162">
        <v>1075568</v>
      </c>
      <c r="AU162" t="b">
        <f t="shared" si="69"/>
        <v>1</v>
      </c>
      <c r="AV162" s="46">
        <f t="shared" si="70"/>
        <v>0</v>
      </c>
      <c r="AW162" s="46">
        <f t="shared" si="71"/>
        <v>4.2387926077935845E-3</v>
      </c>
      <c r="AX162" s="46">
        <f t="shared" si="72"/>
        <v>1.4238792704418302E-2</v>
      </c>
    </row>
    <row r="163" spans="1:50" x14ac:dyDescent="0.25">
      <c r="A163" s="41" t="s">
        <v>481</v>
      </c>
      <c r="B163" s="41" t="s">
        <v>181</v>
      </c>
      <c r="C163" s="84" t="s">
        <v>410</v>
      </c>
      <c r="D163" s="84"/>
      <c r="E163" s="84"/>
      <c r="F163" s="84"/>
      <c r="G163" s="42">
        <v>9512554</v>
      </c>
      <c r="H163" s="43">
        <v>2326</v>
      </c>
      <c r="I163" s="44">
        <f t="shared" si="73"/>
        <v>2326</v>
      </c>
      <c r="J163" s="45">
        <v>3.8888394323000002</v>
      </c>
      <c r="K163" s="37">
        <f t="shared" si="74"/>
        <v>9.0298459755300594E-3</v>
      </c>
      <c r="L163" s="37">
        <f t="shared" si="75"/>
        <v>2.3171870968126652E-3</v>
      </c>
      <c r="M163" s="38">
        <f t="shared" si="76"/>
        <v>1</v>
      </c>
      <c r="N163" s="37">
        <f t="shared" si="77"/>
        <v>4.608294930875576E-3</v>
      </c>
      <c r="O163" s="39">
        <f t="shared" si="78"/>
        <v>9512554</v>
      </c>
      <c r="P163" s="39">
        <f t="shared" si="79"/>
        <v>2200140.9459394701</v>
      </c>
      <c r="Q163" s="39">
        <f t="shared" si="80"/>
        <v>0</v>
      </c>
      <c r="R163" s="39">
        <f t="shared" si="81"/>
        <v>11712694.94593947</v>
      </c>
      <c r="S163" t="s">
        <v>410</v>
      </c>
      <c r="T163">
        <v>2326</v>
      </c>
      <c r="U163">
        <v>3.8888389999999999</v>
      </c>
      <c r="V163">
        <v>2.3219999999999998E-3</v>
      </c>
      <c r="W163">
        <v>9.0297999999999993E-3</v>
      </c>
      <c r="X163">
        <v>2.3172000000000002E-3</v>
      </c>
      <c r="Y163" t="b">
        <f t="shared" si="58"/>
        <v>1</v>
      </c>
      <c r="Z163" s="178">
        <f t="shared" si="59"/>
        <v>0</v>
      </c>
      <c r="AA163" s="181">
        <f t="shared" si="60"/>
        <v>-4.3230000024152559E-7</v>
      </c>
      <c r="AB163" s="46">
        <f t="shared" si="61"/>
        <v>0.99999490849232819</v>
      </c>
      <c r="AC163" s="46">
        <f t="shared" si="62"/>
        <v>1.0000055684702167</v>
      </c>
      <c r="AD163" t="s">
        <v>410</v>
      </c>
      <c r="AE163">
        <v>949487829</v>
      </c>
      <c r="AF163">
        <v>2.3172000000000002E-3</v>
      </c>
      <c r="AG163">
        <v>2200140.9500000002</v>
      </c>
      <c r="AH163" t="b">
        <f t="shared" si="63"/>
        <v>1</v>
      </c>
      <c r="AI163" s="178">
        <f t="shared" si="64"/>
        <v>0</v>
      </c>
      <c r="AJ163" s="46">
        <f t="shared" si="65"/>
        <v>1.0000055684702167</v>
      </c>
      <c r="AK163" s="46">
        <f t="shared" si="66"/>
        <v>4.0605301037430763E-3</v>
      </c>
      <c r="AL163" t="s">
        <v>410</v>
      </c>
      <c r="AM163">
        <v>9512554</v>
      </c>
      <c r="AN163" t="b">
        <f t="shared" si="67"/>
        <v>1</v>
      </c>
      <c r="AO163" s="178">
        <f t="shared" si="68"/>
        <v>0</v>
      </c>
      <c r="AP163">
        <v>147</v>
      </c>
      <c r="AQ163" t="s">
        <v>410</v>
      </c>
      <c r="AR163">
        <v>9512554</v>
      </c>
      <c r="AS163">
        <v>2200140.9500000002</v>
      </c>
      <c r="AT163">
        <v>11712695</v>
      </c>
      <c r="AU163" t="b">
        <f t="shared" si="69"/>
        <v>1</v>
      </c>
      <c r="AV163" s="46">
        <f t="shared" si="70"/>
        <v>0</v>
      </c>
      <c r="AW163" s="46">
        <f t="shared" si="71"/>
        <v>4.0605301037430763E-3</v>
      </c>
      <c r="AX163" s="46">
        <f t="shared" si="72"/>
        <v>5.4060529917478561E-2</v>
      </c>
    </row>
    <row r="164" spans="1:50" x14ac:dyDescent="0.25">
      <c r="A164" s="41" t="s">
        <v>481</v>
      </c>
      <c r="B164" s="41" t="s">
        <v>182</v>
      </c>
      <c r="C164" s="84" t="s">
        <v>411</v>
      </c>
      <c r="D164" s="84"/>
      <c r="E164" s="84"/>
      <c r="F164" s="84"/>
      <c r="G164" s="42">
        <v>5688169</v>
      </c>
      <c r="H164" s="43">
        <v>1362</v>
      </c>
      <c r="I164" s="44">
        <f t="shared" si="73"/>
        <v>1362</v>
      </c>
      <c r="J164" s="45">
        <v>3.8271713047000002</v>
      </c>
      <c r="K164" s="37">
        <f t="shared" si="74"/>
        <v>5.2036206641144743E-3</v>
      </c>
      <c r="L164" s="37">
        <f t="shared" si="75"/>
        <v>1.335323181842646E-3</v>
      </c>
      <c r="M164" s="38">
        <f t="shared" si="76"/>
        <v>1</v>
      </c>
      <c r="N164" s="37">
        <f t="shared" si="77"/>
        <v>4.608294930875576E-3</v>
      </c>
      <c r="O164" s="39">
        <f t="shared" si="78"/>
        <v>5688169</v>
      </c>
      <c r="P164" s="39">
        <f t="shared" si="79"/>
        <v>1267873.1089411462</v>
      </c>
      <c r="Q164" s="39">
        <f t="shared" si="80"/>
        <v>0</v>
      </c>
      <c r="R164" s="39">
        <f t="shared" si="81"/>
        <v>6956042.1089411462</v>
      </c>
      <c r="S164" t="s">
        <v>411</v>
      </c>
      <c r="T164">
        <v>1362</v>
      </c>
      <c r="U164">
        <v>3.8271709999999999</v>
      </c>
      <c r="V164">
        <v>1.3596999999999999E-3</v>
      </c>
      <c r="W164">
        <v>5.2036000000000001E-3</v>
      </c>
      <c r="X164">
        <v>1.3353E-3</v>
      </c>
      <c r="Y164" t="b">
        <f t="shared" si="58"/>
        <v>1</v>
      </c>
      <c r="Z164" s="178">
        <f t="shared" si="59"/>
        <v>0</v>
      </c>
      <c r="AA164" s="181">
        <f t="shared" si="60"/>
        <v>-3.0470000034199529E-7</v>
      </c>
      <c r="AB164" s="46">
        <f t="shared" si="61"/>
        <v>0.99999602889683781</v>
      </c>
      <c r="AC164" s="46">
        <f t="shared" si="62"/>
        <v>0.99998263952654964</v>
      </c>
      <c r="AD164" t="s">
        <v>411</v>
      </c>
      <c r="AE164">
        <v>949487829</v>
      </c>
      <c r="AF164">
        <v>1.3353E-3</v>
      </c>
      <c r="AG164">
        <v>1267873.1100000001</v>
      </c>
      <c r="AH164" t="b">
        <f t="shared" si="63"/>
        <v>1</v>
      </c>
      <c r="AI164" s="178">
        <f t="shared" si="64"/>
        <v>0</v>
      </c>
      <c r="AJ164" s="46">
        <f t="shared" si="65"/>
        <v>0.99998263952654964</v>
      </c>
      <c r="AK164" s="46">
        <f t="shared" si="66"/>
        <v>1.05885392986238E-3</v>
      </c>
      <c r="AL164" t="s">
        <v>411</v>
      </c>
      <c r="AM164">
        <v>5688169</v>
      </c>
      <c r="AN164" t="b">
        <f t="shared" si="67"/>
        <v>1</v>
      </c>
      <c r="AO164" s="178">
        <f t="shared" si="68"/>
        <v>0</v>
      </c>
      <c r="AP164">
        <v>148</v>
      </c>
      <c r="AQ164" t="s">
        <v>411</v>
      </c>
      <c r="AR164">
        <v>5688169</v>
      </c>
      <c r="AS164">
        <v>1267873.1100000001</v>
      </c>
      <c r="AT164">
        <v>6956042</v>
      </c>
      <c r="AU164" t="b">
        <f t="shared" si="69"/>
        <v>1</v>
      </c>
      <c r="AV164" s="46">
        <f t="shared" si="70"/>
        <v>0</v>
      </c>
      <c r="AW164" s="46">
        <f t="shared" si="71"/>
        <v>1.05885392986238E-3</v>
      </c>
      <c r="AX164" s="46">
        <f t="shared" si="72"/>
        <v>-0.1089411461725831</v>
      </c>
    </row>
    <row r="165" spans="1:50" x14ac:dyDescent="0.25">
      <c r="A165" s="41" t="s">
        <v>481</v>
      </c>
      <c r="B165" s="41" t="s">
        <v>183</v>
      </c>
      <c r="C165" s="84" t="s">
        <v>412</v>
      </c>
      <c r="D165" s="84"/>
      <c r="E165" s="84"/>
      <c r="F165" s="84"/>
      <c r="G165" s="42">
        <v>9333321</v>
      </c>
      <c r="H165" s="43">
        <v>3227</v>
      </c>
      <c r="I165" s="44">
        <f t="shared" si="73"/>
        <v>3227</v>
      </c>
      <c r="J165" s="45">
        <v>4.0074045025</v>
      </c>
      <c r="K165" s="37">
        <f t="shared" si="74"/>
        <v>1.2909599451315078E-2</v>
      </c>
      <c r="L165" s="37">
        <f t="shared" si="75"/>
        <v>3.3127871012053655E-3</v>
      </c>
      <c r="M165" s="38">
        <f t="shared" si="76"/>
        <v>1</v>
      </c>
      <c r="N165" s="37">
        <f t="shared" si="77"/>
        <v>4.608294930875576E-3</v>
      </c>
      <c r="O165" s="39">
        <f t="shared" si="78"/>
        <v>9333321</v>
      </c>
      <c r="P165" s="39">
        <f t="shared" si="79"/>
        <v>3145451.032662686</v>
      </c>
      <c r="Q165" s="39">
        <f t="shared" si="80"/>
        <v>0</v>
      </c>
      <c r="R165" s="39">
        <f t="shared" si="81"/>
        <v>12478772.032662686</v>
      </c>
      <c r="S165" t="s">
        <v>412</v>
      </c>
      <c r="T165">
        <v>3227</v>
      </c>
      <c r="U165">
        <v>4.0074050000000003</v>
      </c>
      <c r="V165">
        <v>3.2214000000000001E-3</v>
      </c>
      <c r="W165">
        <v>1.29096E-2</v>
      </c>
      <c r="X165">
        <v>3.3127999999999999E-3</v>
      </c>
      <c r="Y165" t="b">
        <f t="shared" si="58"/>
        <v>1</v>
      </c>
      <c r="Z165" s="178">
        <f t="shared" si="59"/>
        <v>0</v>
      </c>
      <c r="AA165" s="181">
        <f t="shared" si="60"/>
        <v>4.9750000030712727E-7</v>
      </c>
      <c r="AB165" s="46">
        <f t="shared" si="61"/>
        <v>1.0000000425020872</v>
      </c>
      <c r="AC165" s="46">
        <f t="shared" si="62"/>
        <v>1.0000038936382691</v>
      </c>
      <c r="AD165" t="s">
        <v>412</v>
      </c>
      <c r="AE165">
        <v>949487829</v>
      </c>
      <c r="AF165">
        <v>3.3127999999999999E-3</v>
      </c>
      <c r="AG165">
        <v>3145451.03</v>
      </c>
      <c r="AH165" t="b">
        <f t="shared" si="63"/>
        <v>1</v>
      </c>
      <c r="AI165" s="178">
        <f t="shared" si="64"/>
        <v>0</v>
      </c>
      <c r="AJ165" s="46">
        <f t="shared" si="65"/>
        <v>1.0000038936382691</v>
      </c>
      <c r="AK165" s="46">
        <f t="shared" si="66"/>
        <v>-2.6626861654222012E-3</v>
      </c>
      <c r="AL165" t="s">
        <v>412</v>
      </c>
      <c r="AM165">
        <v>9333321</v>
      </c>
      <c r="AN165" t="b">
        <f t="shared" si="67"/>
        <v>1</v>
      </c>
      <c r="AO165" s="178">
        <f t="shared" si="68"/>
        <v>0</v>
      </c>
      <c r="AP165">
        <v>149</v>
      </c>
      <c r="AQ165" t="s">
        <v>412</v>
      </c>
      <c r="AR165">
        <v>9333321</v>
      </c>
      <c r="AS165">
        <v>3145451.03</v>
      </c>
      <c r="AT165">
        <v>12478772</v>
      </c>
      <c r="AU165" t="b">
        <f t="shared" si="69"/>
        <v>1</v>
      </c>
      <c r="AV165" s="46">
        <f t="shared" si="70"/>
        <v>0</v>
      </c>
      <c r="AW165" s="46">
        <f t="shared" si="71"/>
        <v>-2.6626861654222012E-3</v>
      </c>
      <c r="AX165" s="46">
        <f t="shared" si="72"/>
        <v>-3.2662685960531235E-2</v>
      </c>
    </row>
    <row r="166" spans="1:50" x14ac:dyDescent="0.25">
      <c r="A166" s="41" t="s">
        <v>481</v>
      </c>
      <c r="B166" s="41" t="s">
        <v>184</v>
      </c>
      <c r="C166" s="84" t="s">
        <v>413</v>
      </c>
      <c r="D166" s="84"/>
      <c r="E166" s="84"/>
      <c r="F166" s="84"/>
      <c r="G166" s="42">
        <v>11940980</v>
      </c>
      <c r="H166" s="43">
        <v>2750</v>
      </c>
      <c r="I166" s="44">
        <f t="shared" si="73"/>
        <v>2750</v>
      </c>
      <c r="J166" s="45">
        <v>3.7454964944000002</v>
      </c>
      <c r="K166" s="37">
        <f t="shared" si="74"/>
        <v>1.0282357727804083E-2</v>
      </c>
      <c r="L166" s="37">
        <f t="shared" si="75"/>
        <v>2.6385994529968715E-3</v>
      </c>
      <c r="M166" s="38">
        <f t="shared" si="76"/>
        <v>1</v>
      </c>
      <c r="N166" s="37">
        <f t="shared" si="77"/>
        <v>4.608294930875576E-3</v>
      </c>
      <c r="O166" s="39">
        <f t="shared" si="78"/>
        <v>11940980</v>
      </c>
      <c r="P166" s="39">
        <f t="shared" si="79"/>
        <v>2505318.0662265872</v>
      </c>
      <c r="Q166" s="39">
        <f t="shared" si="80"/>
        <v>0</v>
      </c>
      <c r="R166" s="39">
        <f t="shared" si="81"/>
        <v>14446298.066226587</v>
      </c>
      <c r="S166" t="s">
        <v>413</v>
      </c>
      <c r="T166">
        <v>2750</v>
      </c>
      <c r="U166">
        <v>3.7454960000000002</v>
      </c>
      <c r="V166">
        <v>2.7453E-3</v>
      </c>
      <c r="W166">
        <v>1.0282400000000001E-2</v>
      </c>
      <c r="X166">
        <v>2.6386000000000001E-3</v>
      </c>
      <c r="Y166" t="b">
        <f t="shared" si="58"/>
        <v>1</v>
      </c>
      <c r="Z166" s="178">
        <f t="shared" si="59"/>
        <v>0</v>
      </c>
      <c r="AA166" s="181">
        <f t="shared" si="60"/>
        <v>-4.9440000005063212E-7</v>
      </c>
      <c r="AB166" s="46">
        <f t="shared" si="61"/>
        <v>1.0000041111384215</v>
      </c>
      <c r="AC166" s="46">
        <f t="shared" si="62"/>
        <v>1.0000002073081338</v>
      </c>
      <c r="AD166" t="s">
        <v>413</v>
      </c>
      <c r="AE166">
        <v>949487829</v>
      </c>
      <c r="AF166">
        <v>2.6386000000000001E-3</v>
      </c>
      <c r="AG166">
        <v>2505318.0699999998</v>
      </c>
      <c r="AH166" t="b">
        <f t="shared" si="63"/>
        <v>1</v>
      </c>
      <c r="AI166" s="178">
        <f t="shared" si="64"/>
        <v>0</v>
      </c>
      <c r="AJ166" s="46">
        <f t="shared" si="65"/>
        <v>1.0000002073081338</v>
      </c>
      <c r="AK166" s="46">
        <f t="shared" si="66"/>
        <v>3.7734126672148705E-3</v>
      </c>
      <c r="AL166" t="s">
        <v>413</v>
      </c>
      <c r="AM166">
        <v>11940980</v>
      </c>
      <c r="AN166" t="b">
        <f t="shared" si="67"/>
        <v>1</v>
      </c>
      <c r="AO166" s="178">
        <f t="shared" si="68"/>
        <v>0</v>
      </c>
      <c r="AP166">
        <v>150</v>
      </c>
      <c r="AQ166" t="s">
        <v>413</v>
      </c>
      <c r="AR166">
        <v>11940980</v>
      </c>
      <c r="AS166">
        <v>2505318.0699999998</v>
      </c>
      <c r="AT166">
        <v>14446298</v>
      </c>
      <c r="AU166" t="b">
        <f t="shared" si="69"/>
        <v>1</v>
      </c>
      <c r="AV166" s="46">
        <f t="shared" si="70"/>
        <v>0</v>
      </c>
      <c r="AW166" s="46">
        <f t="shared" si="71"/>
        <v>3.7734126672148705E-3</v>
      </c>
      <c r="AX166" s="46">
        <f t="shared" si="72"/>
        <v>-6.6226586699485779E-2</v>
      </c>
    </row>
    <row r="167" spans="1:50" x14ac:dyDescent="0.25">
      <c r="A167" s="41" t="s">
        <v>481</v>
      </c>
      <c r="B167" s="41" t="s">
        <v>185</v>
      </c>
      <c r="C167" s="84" t="s">
        <v>414</v>
      </c>
      <c r="D167" s="84"/>
      <c r="E167" s="84"/>
      <c r="F167" s="84"/>
      <c r="G167" s="42">
        <v>3548132</v>
      </c>
      <c r="H167" s="43">
        <v>1809</v>
      </c>
      <c r="I167" s="44">
        <f t="shared" si="73"/>
        <v>1809</v>
      </c>
      <c r="J167" s="45">
        <v>3.5304619934999999</v>
      </c>
      <c r="K167" s="37">
        <f t="shared" si="74"/>
        <v>6.3755950935149991E-3</v>
      </c>
      <c r="L167" s="37">
        <f t="shared" si="75"/>
        <v>1.6360685138184629E-3</v>
      </c>
      <c r="M167" s="38">
        <f t="shared" si="76"/>
        <v>1</v>
      </c>
      <c r="N167" s="37">
        <f t="shared" si="77"/>
        <v>4.608294930875576E-3</v>
      </c>
      <c r="O167" s="39">
        <f t="shared" si="78"/>
        <v>3548132</v>
      </c>
      <c r="P167" s="39">
        <f t="shared" si="79"/>
        <v>1553427.1412807489</v>
      </c>
      <c r="Q167" s="39">
        <f t="shared" si="80"/>
        <v>0</v>
      </c>
      <c r="R167" s="39">
        <f t="shared" si="81"/>
        <v>5101559.1412807489</v>
      </c>
      <c r="S167" t="s">
        <v>414</v>
      </c>
      <c r="T167">
        <v>1809</v>
      </c>
      <c r="U167">
        <v>3.530462</v>
      </c>
      <c r="V167">
        <v>1.8059E-3</v>
      </c>
      <c r="W167">
        <v>6.3756000000000004E-3</v>
      </c>
      <c r="X167">
        <v>1.6360999999999999E-3</v>
      </c>
      <c r="Y167" t="b">
        <f t="shared" si="58"/>
        <v>1</v>
      </c>
      <c r="Z167" s="178">
        <f t="shared" si="59"/>
        <v>0</v>
      </c>
      <c r="AA167" s="181">
        <f t="shared" si="60"/>
        <v>6.5000000937232016E-9</v>
      </c>
      <c r="AB167" s="46">
        <f t="shared" si="61"/>
        <v>1.0000007695728681</v>
      </c>
      <c r="AC167" s="46">
        <f t="shared" si="62"/>
        <v>1.0000192450262755</v>
      </c>
      <c r="AD167" t="s">
        <v>414</v>
      </c>
      <c r="AE167">
        <v>949487829</v>
      </c>
      <c r="AF167">
        <v>1.6360999999999999E-3</v>
      </c>
      <c r="AG167">
        <v>1553427.14</v>
      </c>
      <c r="AH167" t="b">
        <f t="shared" si="63"/>
        <v>1</v>
      </c>
      <c r="AI167" s="178">
        <f t="shared" si="64"/>
        <v>0</v>
      </c>
      <c r="AJ167" s="46">
        <f t="shared" si="65"/>
        <v>1.0000192450262755</v>
      </c>
      <c r="AK167" s="46">
        <f t="shared" si="66"/>
        <v>-1.2807489838451147E-3</v>
      </c>
      <c r="AL167" t="s">
        <v>414</v>
      </c>
      <c r="AM167">
        <v>3548132</v>
      </c>
      <c r="AN167" t="b">
        <f t="shared" si="67"/>
        <v>1</v>
      </c>
      <c r="AO167" s="178">
        <f t="shared" si="68"/>
        <v>0</v>
      </c>
      <c r="AP167">
        <v>151</v>
      </c>
      <c r="AQ167" t="s">
        <v>414</v>
      </c>
      <c r="AR167">
        <v>3548132</v>
      </c>
      <c r="AS167">
        <v>1553427.14</v>
      </c>
      <c r="AT167">
        <v>5101559</v>
      </c>
      <c r="AU167" t="b">
        <f t="shared" si="69"/>
        <v>1</v>
      </c>
      <c r="AV167" s="46">
        <f t="shared" si="70"/>
        <v>0</v>
      </c>
      <c r="AW167" s="46">
        <f t="shared" si="71"/>
        <v>-1.2807489838451147E-3</v>
      </c>
      <c r="AX167" s="46">
        <f t="shared" si="72"/>
        <v>-0.14128074888139963</v>
      </c>
    </row>
    <row r="168" spans="1:50" x14ac:dyDescent="0.25">
      <c r="A168" s="41" t="s">
        <v>481</v>
      </c>
      <c r="B168" s="41" t="s">
        <v>186</v>
      </c>
      <c r="C168" s="84" t="s">
        <v>415</v>
      </c>
      <c r="D168" s="84"/>
      <c r="E168" s="84"/>
      <c r="F168" s="84"/>
      <c r="G168" s="42">
        <v>14578436</v>
      </c>
      <c r="H168" s="43">
        <v>2459</v>
      </c>
      <c r="I168" s="44">
        <f t="shared" si="73"/>
        <v>2459</v>
      </c>
      <c r="J168" s="45">
        <v>3.7327734967000001</v>
      </c>
      <c r="K168" s="37">
        <f t="shared" si="74"/>
        <v>9.1630654144146065E-3</v>
      </c>
      <c r="L168" s="37">
        <f t="shared" si="75"/>
        <v>2.3513731023840144E-3</v>
      </c>
      <c r="M168" s="38">
        <f t="shared" si="76"/>
        <v>1</v>
      </c>
      <c r="N168" s="37">
        <f t="shared" si="77"/>
        <v>4.608294930875576E-3</v>
      </c>
      <c r="O168" s="39">
        <f t="shared" si="78"/>
        <v>14578436</v>
      </c>
      <c r="P168" s="39">
        <f t="shared" si="79"/>
        <v>2232600.1421515928</v>
      </c>
      <c r="Q168" s="39">
        <f t="shared" si="80"/>
        <v>0</v>
      </c>
      <c r="R168" s="39">
        <f t="shared" si="81"/>
        <v>16811036.142151594</v>
      </c>
      <c r="S168" t="s">
        <v>415</v>
      </c>
      <c r="T168">
        <v>2459</v>
      </c>
      <c r="U168">
        <v>3.7327729999999999</v>
      </c>
      <c r="V168">
        <v>2.4548E-3</v>
      </c>
      <c r="W168">
        <v>9.1631000000000004E-3</v>
      </c>
      <c r="X168">
        <v>2.3514E-3</v>
      </c>
      <c r="Y168" t="b">
        <f t="shared" si="58"/>
        <v>1</v>
      </c>
      <c r="Z168" s="178">
        <f t="shared" si="59"/>
        <v>0</v>
      </c>
      <c r="AA168" s="181">
        <f t="shared" si="60"/>
        <v>-4.9670000024093497E-7</v>
      </c>
      <c r="AB168" s="46">
        <f t="shared" si="61"/>
        <v>1.0000037744557995</v>
      </c>
      <c r="AC168" s="46">
        <f t="shared" si="62"/>
        <v>1.0000114391101771</v>
      </c>
      <c r="AD168" t="s">
        <v>415</v>
      </c>
      <c r="AE168">
        <v>949487829</v>
      </c>
      <c r="AF168">
        <v>2.3514E-3</v>
      </c>
      <c r="AG168">
        <v>2232600.14</v>
      </c>
      <c r="AH168" t="b">
        <f t="shared" si="63"/>
        <v>1</v>
      </c>
      <c r="AI168" s="178">
        <f t="shared" si="64"/>
        <v>0</v>
      </c>
      <c r="AJ168" s="46">
        <f t="shared" si="65"/>
        <v>1.0000114391101771</v>
      </c>
      <c r="AK168" s="46">
        <f t="shared" si="66"/>
        <v>-2.1515926346182823E-3</v>
      </c>
      <c r="AL168" t="s">
        <v>415</v>
      </c>
      <c r="AM168">
        <v>14578436</v>
      </c>
      <c r="AN168" t="b">
        <f t="shared" si="67"/>
        <v>1</v>
      </c>
      <c r="AO168" s="178">
        <f t="shared" si="68"/>
        <v>0</v>
      </c>
      <c r="AP168">
        <v>152</v>
      </c>
      <c r="AQ168" t="s">
        <v>415</v>
      </c>
      <c r="AR168">
        <v>14578436</v>
      </c>
      <c r="AS168">
        <v>2232600.14</v>
      </c>
      <c r="AT168">
        <v>16811036</v>
      </c>
      <c r="AU168" t="b">
        <f t="shared" si="69"/>
        <v>1</v>
      </c>
      <c r="AV168" s="46">
        <f t="shared" si="70"/>
        <v>0</v>
      </c>
      <c r="AW168" s="46">
        <f t="shared" si="71"/>
        <v>-2.1515926346182823E-3</v>
      </c>
      <c r="AX168" s="46">
        <f t="shared" si="72"/>
        <v>-0.1421515941619873</v>
      </c>
    </row>
    <row r="169" spans="1:50" x14ac:dyDescent="0.25">
      <c r="A169" s="41" t="s">
        <v>481</v>
      </c>
      <c r="B169" s="41" t="s">
        <v>187</v>
      </c>
      <c r="C169" s="84" t="s">
        <v>416</v>
      </c>
      <c r="D169" s="84"/>
      <c r="E169" s="84"/>
      <c r="F169" s="84"/>
      <c r="G169" s="42">
        <v>7319807</v>
      </c>
      <c r="H169" s="43">
        <v>2868</v>
      </c>
      <c r="I169" s="44">
        <f t="shared" si="73"/>
        <v>2868</v>
      </c>
      <c r="J169" s="45">
        <v>3.6150310915000001</v>
      </c>
      <c r="K169" s="37">
        <f t="shared" si="74"/>
        <v>1.0350034660563208E-2</v>
      </c>
      <c r="L169" s="37">
        <f t="shared" si="75"/>
        <v>2.6559663179208434E-3</v>
      </c>
      <c r="M169" s="38">
        <f t="shared" si="76"/>
        <v>1</v>
      </c>
      <c r="N169" s="37">
        <f t="shared" si="77"/>
        <v>4.608294930875576E-3</v>
      </c>
      <c r="O169" s="39">
        <f t="shared" si="78"/>
        <v>7319807</v>
      </c>
      <c r="P169" s="39">
        <f t="shared" si="79"/>
        <v>2521807.6930997851</v>
      </c>
      <c r="Q169" s="39">
        <f t="shared" si="80"/>
        <v>0</v>
      </c>
      <c r="R169" s="39">
        <f t="shared" si="81"/>
        <v>9841614.6930997856</v>
      </c>
      <c r="S169" t="s">
        <v>416</v>
      </c>
      <c r="T169">
        <v>2868</v>
      </c>
      <c r="U169">
        <v>3.6150310000000001</v>
      </c>
      <c r="V169">
        <v>2.8630999999999999E-3</v>
      </c>
      <c r="W169">
        <v>1.035E-2</v>
      </c>
      <c r="X169">
        <v>2.6559999999999999E-3</v>
      </c>
      <c r="Y169" t="b">
        <f t="shared" si="58"/>
        <v>1</v>
      </c>
      <c r="Z169" s="178">
        <f t="shared" si="59"/>
        <v>0</v>
      </c>
      <c r="AA169" s="181">
        <f t="shared" si="60"/>
        <v>-9.1500000021227379E-8</v>
      </c>
      <c r="AB169" s="46">
        <f t="shared" si="61"/>
        <v>0.99999665116452796</v>
      </c>
      <c r="AC169" s="46">
        <f t="shared" si="62"/>
        <v>1.0000126816665291</v>
      </c>
      <c r="AD169" t="s">
        <v>416</v>
      </c>
      <c r="AE169">
        <v>949487829</v>
      </c>
      <c r="AF169">
        <v>2.6559999999999999E-3</v>
      </c>
      <c r="AG169">
        <v>2521807.69</v>
      </c>
      <c r="AH169" t="b">
        <f t="shared" si="63"/>
        <v>1</v>
      </c>
      <c r="AI169" s="178">
        <f t="shared" si="64"/>
        <v>0</v>
      </c>
      <c r="AJ169" s="46">
        <f t="shared" si="65"/>
        <v>1.0000126816665291</v>
      </c>
      <c r="AK169" s="46">
        <f t="shared" si="66"/>
        <v>-3.0997851863503456E-3</v>
      </c>
      <c r="AL169" t="s">
        <v>416</v>
      </c>
      <c r="AM169">
        <v>7319807</v>
      </c>
      <c r="AN169" t="b">
        <f t="shared" si="67"/>
        <v>1</v>
      </c>
      <c r="AO169" s="178">
        <f t="shared" si="68"/>
        <v>0</v>
      </c>
      <c r="AP169">
        <v>153</v>
      </c>
      <c r="AQ169" t="s">
        <v>416</v>
      </c>
      <c r="AR169">
        <v>7319807</v>
      </c>
      <c r="AS169">
        <v>2521807.69</v>
      </c>
      <c r="AT169">
        <v>9841615</v>
      </c>
      <c r="AU169" t="b">
        <f t="shared" si="69"/>
        <v>1</v>
      </c>
      <c r="AV169" s="46">
        <f t="shared" si="70"/>
        <v>0</v>
      </c>
      <c r="AW169" s="46">
        <f t="shared" si="71"/>
        <v>-3.0997851863503456E-3</v>
      </c>
      <c r="AX169" s="46">
        <f t="shared" si="72"/>
        <v>0.30690021440386772</v>
      </c>
    </row>
    <row r="170" spans="1:50" x14ac:dyDescent="0.25">
      <c r="A170" s="41" t="s">
        <v>481</v>
      </c>
      <c r="B170" s="41" t="s">
        <v>188</v>
      </c>
      <c r="C170" s="84" t="s">
        <v>417</v>
      </c>
      <c r="D170" s="84"/>
      <c r="E170" s="84"/>
      <c r="F170" s="84"/>
      <c r="G170" s="42">
        <v>24289271</v>
      </c>
      <c r="H170" s="43">
        <v>10214</v>
      </c>
      <c r="I170" s="44">
        <f t="shared" si="73"/>
        <v>10214</v>
      </c>
      <c r="J170" s="45">
        <v>3.7841415318</v>
      </c>
      <c r="K170" s="37">
        <f t="shared" si="74"/>
        <v>3.8584586025738749E-2</v>
      </c>
      <c r="L170" s="37">
        <f t="shared" si="75"/>
        <v>9.9013543660640118E-3</v>
      </c>
      <c r="M170" s="38">
        <f t="shared" si="76"/>
        <v>1</v>
      </c>
      <c r="N170" s="37">
        <f t="shared" si="77"/>
        <v>4.608294930875576E-3</v>
      </c>
      <c r="O170" s="39">
        <f t="shared" si="78"/>
        <v>24289271</v>
      </c>
      <c r="P170" s="39">
        <f t="shared" si="79"/>
        <v>9401215.4611937907</v>
      </c>
      <c r="Q170" s="39">
        <f t="shared" si="80"/>
        <v>0</v>
      </c>
      <c r="R170" s="39">
        <f t="shared" si="81"/>
        <v>33690486.461193793</v>
      </c>
      <c r="S170" t="s">
        <v>417</v>
      </c>
      <c r="T170">
        <v>10214</v>
      </c>
      <c r="U170">
        <v>3.7841420000000001</v>
      </c>
      <c r="V170">
        <v>1.01964E-2</v>
      </c>
      <c r="W170">
        <v>3.8584599999999997E-2</v>
      </c>
      <c r="X170">
        <v>9.9013999999999994E-3</v>
      </c>
      <c r="Y170" t="b">
        <f t="shared" si="58"/>
        <v>1</v>
      </c>
      <c r="Z170" s="178">
        <f t="shared" si="59"/>
        <v>0</v>
      </c>
      <c r="AA170" s="181">
        <f t="shared" si="60"/>
        <v>4.6820000010328044E-7</v>
      </c>
      <c r="AB170" s="46">
        <f t="shared" si="61"/>
        <v>1.0000003621721181</v>
      </c>
      <c r="AC170" s="46">
        <f t="shared" si="62"/>
        <v>1.0000046088579704</v>
      </c>
      <c r="AD170" t="s">
        <v>417</v>
      </c>
      <c r="AE170">
        <v>949487829</v>
      </c>
      <c r="AF170">
        <v>9.9013999999999994E-3</v>
      </c>
      <c r="AG170">
        <v>9401215.4600000009</v>
      </c>
      <c r="AH170" t="b">
        <f t="shared" si="63"/>
        <v>1</v>
      </c>
      <c r="AI170" s="178">
        <f t="shared" si="64"/>
        <v>0</v>
      </c>
      <c r="AJ170" s="46">
        <f t="shared" si="65"/>
        <v>1.0000046088579704</v>
      </c>
      <c r="AK170" s="46">
        <f t="shared" si="66"/>
        <v>-1.1937897652387619E-3</v>
      </c>
      <c r="AL170" t="s">
        <v>417</v>
      </c>
      <c r="AM170">
        <v>24289271</v>
      </c>
      <c r="AN170" t="b">
        <f t="shared" si="67"/>
        <v>1</v>
      </c>
      <c r="AO170" s="178">
        <f t="shared" si="68"/>
        <v>0</v>
      </c>
      <c r="AP170">
        <v>154</v>
      </c>
      <c r="AQ170" t="s">
        <v>417</v>
      </c>
      <c r="AR170">
        <v>24289271</v>
      </c>
      <c r="AS170">
        <v>9401215.4600000009</v>
      </c>
      <c r="AT170">
        <v>33690486</v>
      </c>
      <c r="AU170" t="b">
        <f t="shared" si="69"/>
        <v>1</v>
      </c>
      <c r="AV170" s="46">
        <f t="shared" si="70"/>
        <v>0</v>
      </c>
      <c r="AW170" s="46">
        <f t="shared" si="71"/>
        <v>-1.1937897652387619E-3</v>
      </c>
      <c r="AX170" s="46">
        <f t="shared" si="72"/>
        <v>-0.46119379252195358</v>
      </c>
    </row>
    <row r="171" spans="1:50" x14ac:dyDescent="0.25">
      <c r="A171" s="41" t="s">
        <v>481</v>
      </c>
      <c r="B171" s="41" t="s">
        <v>189</v>
      </c>
      <c r="C171" s="84" t="s">
        <v>418</v>
      </c>
      <c r="D171" s="84"/>
      <c r="E171" s="84"/>
      <c r="F171" s="84"/>
      <c r="G171" s="42">
        <v>4806515</v>
      </c>
      <c r="H171" s="43">
        <v>1184</v>
      </c>
      <c r="I171" s="44">
        <f t="shared" si="73"/>
        <v>1184</v>
      </c>
      <c r="J171" s="45">
        <v>3.5591308857000001</v>
      </c>
      <c r="K171" s="37">
        <f t="shared" si="74"/>
        <v>4.2067459184676071E-3</v>
      </c>
      <c r="L171" s="37">
        <f t="shared" si="75"/>
        <v>1.0795109228062196E-3</v>
      </c>
      <c r="M171" s="38">
        <f t="shared" si="76"/>
        <v>1</v>
      </c>
      <c r="N171" s="37">
        <f t="shared" si="77"/>
        <v>4.608294930875576E-3</v>
      </c>
      <c r="O171" s="39">
        <f t="shared" si="78"/>
        <v>4806515</v>
      </c>
      <c r="P171" s="39">
        <f t="shared" si="79"/>
        <v>1024982.482477064</v>
      </c>
      <c r="Q171" s="39">
        <f t="shared" si="80"/>
        <v>0</v>
      </c>
      <c r="R171" s="39">
        <f t="shared" si="81"/>
        <v>5831497.4824770642</v>
      </c>
      <c r="S171" t="s">
        <v>418</v>
      </c>
      <c r="T171">
        <v>1184</v>
      </c>
      <c r="U171">
        <v>3.5591309999999998</v>
      </c>
      <c r="V171">
        <v>1.1820000000000001E-3</v>
      </c>
      <c r="W171">
        <v>4.2066999999999998E-3</v>
      </c>
      <c r="X171">
        <v>1.0794999999999999E-3</v>
      </c>
      <c r="Y171" t="b">
        <f t="shared" si="58"/>
        <v>1</v>
      </c>
      <c r="Z171" s="178">
        <f t="shared" si="59"/>
        <v>0</v>
      </c>
      <c r="AA171" s="181">
        <f t="shared" si="60"/>
        <v>1.1429999968726179E-7</v>
      </c>
      <c r="AB171" s="46">
        <f t="shared" si="61"/>
        <v>0.99998908456358016</v>
      </c>
      <c r="AC171" s="46">
        <f t="shared" si="62"/>
        <v>0.99998988170847658</v>
      </c>
      <c r="AD171" t="s">
        <v>418</v>
      </c>
      <c r="AE171">
        <v>949487829</v>
      </c>
      <c r="AF171">
        <v>1.0794999999999999E-3</v>
      </c>
      <c r="AG171">
        <v>1024982.48</v>
      </c>
      <c r="AH171" t="b">
        <f t="shared" si="63"/>
        <v>1</v>
      </c>
      <c r="AI171" s="178">
        <f t="shared" si="64"/>
        <v>0</v>
      </c>
      <c r="AJ171" s="46">
        <f t="shared" si="65"/>
        <v>0.99998988170847658</v>
      </c>
      <c r="AK171" s="46">
        <f t="shared" si="66"/>
        <v>-2.4770640302449465E-3</v>
      </c>
      <c r="AL171" t="s">
        <v>418</v>
      </c>
      <c r="AM171">
        <v>4806515</v>
      </c>
      <c r="AN171" t="b">
        <f t="shared" si="67"/>
        <v>1</v>
      </c>
      <c r="AO171" s="178">
        <f t="shared" si="68"/>
        <v>0</v>
      </c>
      <c r="AP171">
        <v>155</v>
      </c>
      <c r="AQ171" t="s">
        <v>418</v>
      </c>
      <c r="AR171">
        <v>4806515</v>
      </c>
      <c r="AS171">
        <v>1024982.48</v>
      </c>
      <c r="AT171">
        <v>5831497</v>
      </c>
      <c r="AU171" t="b">
        <f t="shared" si="69"/>
        <v>1</v>
      </c>
      <c r="AV171" s="46">
        <f t="shared" si="70"/>
        <v>0</v>
      </c>
      <c r="AW171" s="46">
        <f t="shared" si="71"/>
        <v>-2.4770640302449465E-3</v>
      </c>
      <c r="AX171" s="46">
        <f t="shared" si="72"/>
        <v>-0.48247706424444914</v>
      </c>
    </row>
    <row r="172" spans="1:50" x14ac:dyDescent="0.25">
      <c r="A172" s="41" t="s">
        <v>481</v>
      </c>
      <c r="B172" s="41" t="s">
        <v>190</v>
      </c>
      <c r="C172" s="84" t="s">
        <v>419</v>
      </c>
      <c r="D172" s="84"/>
      <c r="E172" s="84"/>
      <c r="F172" s="84"/>
      <c r="G172" s="42">
        <v>68148596</v>
      </c>
      <c r="H172" s="43">
        <v>28106</v>
      </c>
      <c r="I172" s="44">
        <f t="shared" si="73"/>
        <v>28106</v>
      </c>
      <c r="J172" s="45">
        <v>3.8293956643999998</v>
      </c>
      <c r="K172" s="37">
        <f t="shared" si="74"/>
        <v>0.10744343972322438</v>
      </c>
      <c r="L172" s="37">
        <f t="shared" si="75"/>
        <v>2.7571517037887277E-2</v>
      </c>
      <c r="M172" s="38">
        <f t="shared" si="76"/>
        <v>1</v>
      </c>
      <c r="N172" s="37">
        <f t="shared" si="77"/>
        <v>4.608294930875576E-3</v>
      </c>
      <c r="O172" s="39">
        <f t="shared" si="78"/>
        <v>68148596</v>
      </c>
      <c r="P172" s="39">
        <f t="shared" si="79"/>
        <v>26178819.854540102</v>
      </c>
      <c r="Q172" s="39">
        <f t="shared" si="80"/>
        <v>0</v>
      </c>
      <c r="R172" s="39">
        <f t="shared" si="81"/>
        <v>94327415.85454011</v>
      </c>
      <c r="S172" t="s">
        <v>419</v>
      </c>
      <c r="T172">
        <v>28106</v>
      </c>
      <c r="U172">
        <v>3.829396</v>
      </c>
      <c r="V172">
        <v>2.8057499999999999E-2</v>
      </c>
      <c r="W172">
        <v>0.10744339999999999</v>
      </c>
      <c r="X172">
        <v>2.7571499999999999E-2</v>
      </c>
      <c r="Y172" t="b">
        <f t="shared" si="58"/>
        <v>1</v>
      </c>
      <c r="Z172" s="178">
        <f t="shared" si="59"/>
        <v>0</v>
      </c>
      <c r="AA172" s="181">
        <f t="shared" si="60"/>
        <v>3.356000002341375E-7</v>
      </c>
      <c r="AB172" s="46">
        <f t="shared" si="61"/>
        <v>0.99999963028711203</v>
      </c>
      <c r="AC172" s="46">
        <f t="shared" si="62"/>
        <v>0.99999938204752192</v>
      </c>
      <c r="AD172" t="s">
        <v>419</v>
      </c>
      <c r="AE172">
        <v>949487829</v>
      </c>
      <c r="AF172">
        <v>2.7571499999999999E-2</v>
      </c>
      <c r="AG172">
        <v>26178819.850000001</v>
      </c>
      <c r="AH172" t="b">
        <f t="shared" si="63"/>
        <v>1</v>
      </c>
      <c r="AI172" s="178">
        <f t="shared" si="64"/>
        <v>0</v>
      </c>
      <c r="AJ172" s="46">
        <f t="shared" si="65"/>
        <v>0.99999938204752192</v>
      </c>
      <c r="AK172" s="46">
        <f t="shared" si="66"/>
        <v>-4.5401006937026978E-3</v>
      </c>
      <c r="AL172" t="s">
        <v>419</v>
      </c>
      <c r="AM172">
        <v>68148596</v>
      </c>
      <c r="AN172" t="b">
        <f t="shared" si="67"/>
        <v>1</v>
      </c>
      <c r="AO172" s="178">
        <f t="shared" si="68"/>
        <v>0</v>
      </c>
      <c r="AP172">
        <v>156</v>
      </c>
      <c r="AQ172" t="s">
        <v>419</v>
      </c>
      <c r="AR172">
        <v>68148596</v>
      </c>
      <c r="AS172">
        <v>26178819.850000001</v>
      </c>
      <c r="AT172">
        <v>94327416</v>
      </c>
      <c r="AU172" t="b">
        <f t="shared" si="69"/>
        <v>1</v>
      </c>
      <c r="AV172" s="46">
        <f t="shared" si="70"/>
        <v>0</v>
      </c>
      <c r="AW172" s="46">
        <f t="shared" si="71"/>
        <v>-4.5401006937026978E-3</v>
      </c>
      <c r="AX172" s="46">
        <f t="shared" si="72"/>
        <v>0.14545989036560059</v>
      </c>
    </row>
    <row r="173" spans="1:50" x14ac:dyDescent="0.25">
      <c r="A173" s="41" t="s">
        <v>481</v>
      </c>
      <c r="B173" s="41" t="s">
        <v>191</v>
      </c>
      <c r="C173" s="84" t="s">
        <v>420</v>
      </c>
      <c r="D173" s="84"/>
      <c r="E173" s="84"/>
      <c r="F173" s="84"/>
      <c r="G173" s="42">
        <v>8676139</v>
      </c>
      <c r="H173" s="43">
        <v>3507</v>
      </c>
      <c r="I173" s="44">
        <f t="shared" si="73"/>
        <v>3507</v>
      </c>
      <c r="J173" s="45">
        <v>3.9320987146999999</v>
      </c>
      <c r="K173" s="37">
        <f t="shared" si="74"/>
        <v>1.37660961444115E-2</v>
      </c>
      <c r="L173" s="37">
        <f t="shared" si="75"/>
        <v>3.532576352437776E-3</v>
      </c>
      <c r="M173" s="38">
        <f t="shared" si="76"/>
        <v>1</v>
      </c>
      <c r="N173" s="37">
        <f t="shared" si="77"/>
        <v>4.608294930875576E-3</v>
      </c>
      <c r="O173" s="39">
        <f t="shared" si="78"/>
        <v>8676139</v>
      </c>
      <c r="P173" s="39">
        <f t="shared" si="79"/>
        <v>3354138.2516528829</v>
      </c>
      <c r="Q173" s="39">
        <f t="shared" si="80"/>
        <v>0</v>
      </c>
      <c r="R173" s="39">
        <f t="shared" si="81"/>
        <v>12030277.251652883</v>
      </c>
      <c r="S173" t="s">
        <v>420</v>
      </c>
      <c r="T173">
        <v>3507</v>
      </c>
      <c r="U173">
        <v>3.932099</v>
      </c>
      <c r="V173">
        <v>3.5010000000000002E-3</v>
      </c>
      <c r="W173">
        <v>1.37661E-2</v>
      </c>
      <c r="X173">
        <v>3.5325999999999999E-3</v>
      </c>
      <c r="Y173" t="b">
        <f t="shared" si="58"/>
        <v>1</v>
      </c>
      <c r="Z173" s="178">
        <f t="shared" si="59"/>
        <v>0</v>
      </c>
      <c r="AA173" s="181">
        <f t="shared" si="60"/>
        <v>2.8530000006909972E-7</v>
      </c>
      <c r="AB173" s="46">
        <f t="shared" si="61"/>
        <v>1.0000002800785683</v>
      </c>
      <c r="AC173" s="46">
        <f t="shared" si="62"/>
        <v>1.0000066941404415</v>
      </c>
      <c r="AD173" t="s">
        <v>420</v>
      </c>
      <c r="AE173">
        <v>949487829</v>
      </c>
      <c r="AF173">
        <v>3.5325999999999999E-3</v>
      </c>
      <c r="AG173">
        <v>3354138.25</v>
      </c>
      <c r="AH173" t="b">
        <f t="shared" si="63"/>
        <v>1</v>
      </c>
      <c r="AI173" s="178">
        <f t="shared" si="64"/>
        <v>0</v>
      </c>
      <c r="AJ173" s="46">
        <f t="shared" si="65"/>
        <v>1.0000066941404415</v>
      </c>
      <c r="AK173" s="46">
        <f t="shared" si="66"/>
        <v>-1.6528829000890255E-3</v>
      </c>
      <c r="AL173" t="s">
        <v>420</v>
      </c>
      <c r="AM173">
        <v>8676139</v>
      </c>
      <c r="AN173" t="b">
        <f t="shared" si="67"/>
        <v>1</v>
      </c>
      <c r="AO173" s="178">
        <f t="shared" si="68"/>
        <v>0</v>
      </c>
      <c r="AP173">
        <v>157</v>
      </c>
      <c r="AQ173" t="s">
        <v>420</v>
      </c>
      <c r="AR173">
        <v>8676139</v>
      </c>
      <c r="AS173">
        <v>3354138.25</v>
      </c>
      <c r="AT173">
        <v>12030277</v>
      </c>
      <c r="AU173" t="b">
        <f t="shared" si="69"/>
        <v>1</v>
      </c>
      <c r="AV173" s="46">
        <f t="shared" si="70"/>
        <v>0</v>
      </c>
      <c r="AW173" s="46">
        <f t="shared" si="71"/>
        <v>-1.6528829000890255E-3</v>
      </c>
      <c r="AX173" s="46">
        <f t="shared" si="72"/>
        <v>-0.25165288336575031</v>
      </c>
    </row>
    <row r="174" spans="1:50" x14ac:dyDescent="0.25">
      <c r="A174" s="41" t="s">
        <v>481</v>
      </c>
      <c r="B174" s="41" t="s">
        <v>192</v>
      </c>
      <c r="C174" s="84" t="s">
        <v>421</v>
      </c>
      <c r="D174" s="84"/>
      <c r="E174" s="84"/>
      <c r="F174" s="84"/>
      <c r="G174" s="42">
        <v>11388508</v>
      </c>
      <c r="H174" s="43">
        <v>2863</v>
      </c>
      <c r="I174" s="44">
        <f t="shared" si="73"/>
        <v>2863</v>
      </c>
      <c r="J174" s="45">
        <v>3.7777679368000001</v>
      </c>
      <c r="K174" s="37">
        <f t="shared" si="74"/>
        <v>1.0797103006166752E-2</v>
      </c>
      <c r="L174" s="37">
        <f t="shared" si="75"/>
        <v>2.7706904233633068E-3</v>
      </c>
      <c r="M174" s="38">
        <f t="shared" si="76"/>
        <v>1</v>
      </c>
      <c r="N174" s="37">
        <f t="shared" si="77"/>
        <v>4.608294930875576E-3</v>
      </c>
      <c r="O174" s="39">
        <f t="shared" si="78"/>
        <v>11388508</v>
      </c>
      <c r="P174" s="39">
        <f t="shared" si="79"/>
        <v>2630736.8349103169</v>
      </c>
      <c r="Q174" s="39">
        <f t="shared" si="80"/>
        <v>0</v>
      </c>
      <c r="R174" s="39">
        <f t="shared" si="81"/>
        <v>14019244.834910316</v>
      </c>
      <c r="S174" t="s">
        <v>421</v>
      </c>
      <c r="T174">
        <v>2863</v>
      </c>
      <c r="U174">
        <v>3.777768</v>
      </c>
      <c r="V174">
        <v>2.8581000000000001E-3</v>
      </c>
      <c r="W174">
        <v>1.07971E-2</v>
      </c>
      <c r="X174">
        <v>2.7707000000000001E-3</v>
      </c>
      <c r="Y174" t="b">
        <f t="shared" si="58"/>
        <v>1</v>
      </c>
      <c r="Z174" s="178">
        <f t="shared" si="59"/>
        <v>0</v>
      </c>
      <c r="AA174" s="181">
        <f t="shared" si="60"/>
        <v>6.3199999900120929E-8</v>
      </c>
      <c r="AB174" s="46">
        <f t="shared" si="61"/>
        <v>0.99999972157654238</v>
      </c>
      <c r="AC174" s="46">
        <f t="shared" si="62"/>
        <v>1.0000034564080535</v>
      </c>
      <c r="AD174" t="s">
        <v>421</v>
      </c>
      <c r="AE174">
        <v>949487829</v>
      </c>
      <c r="AF174">
        <v>2.7707000000000001E-3</v>
      </c>
      <c r="AG174">
        <v>2630736.83</v>
      </c>
      <c r="AH174" t="b">
        <f t="shared" si="63"/>
        <v>1</v>
      </c>
      <c r="AI174" s="178">
        <f t="shared" si="64"/>
        <v>0</v>
      </c>
      <c r="AJ174" s="46">
        <f t="shared" si="65"/>
        <v>1.0000034564080535</v>
      </c>
      <c r="AK174" s="46">
        <f t="shared" si="66"/>
        <v>-4.9103167839348316E-3</v>
      </c>
      <c r="AL174" t="s">
        <v>421</v>
      </c>
      <c r="AM174">
        <v>11388508</v>
      </c>
      <c r="AN174" t="b">
        <f t="shared" si="67"/>
        <v>1</v>
      </c>
      <c r="AO174" s="178">
        <f t="shared" si="68"/>
        <v>0</v>
      </c>
      <c r="AP174">
        <v>158</v>
      </c>
      <c r="AQ174" t="s">
        <v>421</v>
      </c>
      <c r="AR174">
        <v>11388508</v>
      </c>
      <c r="AS174">
        <v>2630736.83</v>
      </c>
      <c r="AT174">
        <v>14019245</v>
      </c>
      <c r="AU174" t="b">
        <f t="shared" si="69"/>
        <v>1</v>
      </c>
      <c r="AV174" s="46">
        <f t="shared" si="70"/>
        <v>0</v>
      </c>
      <c r="AW174" s="46">
        <f t="shared" si="71"/>
        <v>-4.9103167839348316E-3</v>
      </c>
      <c r="AX174" s="46">
        <f t="shared" si="72"/>
        <v>0.16508968360722065</v>
      </c>
    </row>
    <row r="175" spans="1:50" x14ac:dyDescent="0.25">
      <c r="A175" s="41" t="s">
        <v>481</v>
      </c>
      <c r="B175" s="41" t="s">
        <v>193</v>
      </c>
      <c r="C175" s="84" t="s">
        <v>422</v>
      </c>
      <c r="D175" s="84"/>
      <c r="E175" s="84"/>
      <c r="F175" s="84"/>
      <c r="G175" s="42">
        <v>6332126</v>
      </c>
      <c r="H175" s="43">
        <v>1632</v>
      </c>
      <c r="I175" s="44">
        <f t="shared" si="73"/>
        <v>1632</v>
      </c>
      <c r="J175" s="45">
        <v>3.9671758180999999</v>
      </c>
      <c r="K175" s="37">
        <f t="shared" si="74"/>
        <v>6.4632688698010535E-3</v>
      </c>
      <c r="L175" s="37">
        <f t="shared" si="75"/>
        <v>1.6585668536228647E-3</v>
      </c>
      <c r="M175" s="38">
        <f t="shared" si="76"/>
        <v>1</v>
      </c>
      <c r="N175" s="37">
        <f t="shared" si="77"/>
        <v>4.608294930875576E-3</v>
      </c>
      <c r="O175" s="39">
        <f t="shared" si="78"/>
        <v>6332126</v>
      </c>
      <c r="P175" s="39">
        <f t="shared" si="79"/>
        <v>1574789.0410977346</v>
      </c>
      <c r="Q175" s="39">
        <f t="shared" si="80"/>
        <v>0</v>
      </c>
      <c r="R175" s="39">
        <f t="shared" si="81"/>
        <v>7906915.0410977341</v>
      </c>
      <c r="S175" t="s">
        <v>422</v>
      </c>
      <c r="T175">
        <v>1632</v>
      </c>
      <c r="U175">
        <v>3.9671759999999998</v>
      </c>
      <c r="V175">
        <v>1.6291999999999999E-3</v>
      </c>
      <c r="W175">
        <v>6.4632999999999999E-3</v>
      </c>
      <c r="X175">
        <v>1.6586000000000001E-3</v>
      </c>
      <c r="Y175" t="b">
        <f t="shared" si="58"/>
        <v>1</v>
      </c>
      <c r="Z175" s="178">
        <f t="shared" si="59"/>
        <v>0</v>
      </c>
      <c r="AA175" s="181">
        <f t="shared" si="60"/>
        <v>1.8189999995144035E-7</v>
      </c>
      <c r="AB175" s="46">
        <f t="shared" si="61"/>
        <v>1.0000048164790254</v>
      </c>
      <c r="AC175" s="46">
        <f t="shared" si="62"/>
        <v>1.0000199849509008</v>
      </c>
      <c r="AD175" t="s">
        <v>422</v>
      </c>
      <c r="AE175">
        <v>949487829</v>
      </c>
      <c r="AF175">
        <v>1.6586000000000001E-3</v>
      </c>
      <c r="AG175">
        <v>1574789.04</v>
      </c>
      <c r="AH175" t="b">
        <f t="shared" si="63"/>
        <v>1</v>
      </c>
      <c r="AI175" s="178">
        <f t="shared" si="64"/>
        <v>0</v>
      </c>
      <c r="AJ175" s="46">
        <f t="shared" si="65"/>
        <v>1.0000199849509008</v>
      </c>
      <c r="AK175" s="46">
        <f t="shared" si="66"/>
        <v>-1.0977345518767834E-3</v>
      </c>
      <c r="AL175" t="s">
        <v>422</v>
      </c>
      <c r="AM175">
        <v>6332126</v>
      </c>
      <c r="AN175" t="b">
        <f t="shared" si="67"/>
        <v>1</v>
      </c>
      <c r="AO175" s="178">
        <f t="shared" si="68"/>
        <v>0</v>
      </c>
      <c r="AP175">
        <v>159</v>
      </c>
      <c r="AQ175" t="s">
        <v>422</v>
      </c>
      <c r="AR175">
        <v>6332126</v>
      </c>
      <c r="AS175">
        <v>1574789.04</v>
      </c>
      <c r="AT175">
        <v>7906915</v>
      </c>
      <c r="AU175" t="b">
        <f t="shared" si="69"/>
        <v>1</v>
      </c>
      <c r="AV175" s="46">
        <f t="shared" si="70"/>
        <v>0</v>
      </c>
      <c r="AW175" s="46">
        <f t="shared" si="71"/>
        <v>-1.0977345518767834E-3</v>
      </c>
      <c r="AX175" s="46">
        <f t="shared" si="72"/>
        <v>-4.1097734123468399E-2</v>
      </c>
    </row>
    <row r="176" spans="1:50" x14ac:dyDescent="0.25">
      <c r="A176" s="41" t="s">
        <v>481</v>
      </c>
      <c r="B176" s="41" t="s">
        <v>194</v>
      </c>
      <c r="C176" s="84" t="s">
        <v>423</v>
      </c>
      <c r="D176" s="84"/>
      <c r="E176" s="84"/>
      <c r="F176" s="84"/>
      <c r="G176" s="42">
        <v>3751542</v>
      </c>
      <c r="H176" s="43">
        <v>659</v>
      </c>
      <c r="I176" s="44">
        <f t="shared" si="73"/>
        <v>659</v>
      </c>
      <c r="J176" s="45">
        <v>3.6830694191000002</v>
      </c>
      <c r="K176" s="37">
        <f t="shared" si="74"/>
        <v>2.4229582982058986E-3</v>
      </c>
      <c r="L176" s="37">
        <f t="shared" si="75"/>
        <v>6.2176561149907201E-4</v>
      </c>
      <c r="M176" s="38">
        <f t="shared" si="76"/>
        <v>1</v>
      </c>
      <c r="N176" s="37">
        <f t="shared" si="77"/>
        <v>4.608294930875576E-3</v>
      </c>
      <c r="O176" s="39">
        <f t="shared" si="78"/>
        <v>3751542</v>
      </c>
      <c r="P176" s="39">
        <f t="shared" si="79"/>
        <v>590358.88060911128</v>
      </c>
      <c r="Q176" s="39">
        <f t="shared" si="80"/>
        <v>0</v>
      </c>
      <c r="R176" s="39">
        <f t="shared" si="81"/>
        <v>4341900.8806091109</v>
      </c>
      <c r="S176" t="s">
        <v>423</v>
      </c>
      <c r="T176">
        <v>659</v>
      </c>
      <c r="U176">
        <v>3.6830690000000001</v>
      </c>
      <c r="V176">
        <v>6.579E-4</v>
      </c>
      <c r="W176">
        <v>2.4229999999999998E-3</v>
      </c>
      <c r="X176">
        <v>6.2180000000000004E-4</v>
      </c>
      <c r="Y176" t="b">
        <f t="shared" si="58"/>
        <v>1</v>
      </c>
      <c r="Z176" s="178">
        <f t="shared" si="59"/>
        <v>0</v>
      </c>
      <c r="AA176" s="181">
        <f t="shared" si="60"/>
        <v>-4.1910000003753112E-7</v>
      </c>
      <c r="AB176" s="46">
        <f t="shared" si="61"/>
        <v>1.0000172111068244</v>
      </c>
      <c r="AC176" s="46">
        <f t="shared" si="62"/>
        <v>1.0000553078206516</v>
      </c>
      <c r="AD176" t="s">
        <v>423</v>
      </c>
      <c r="AE176">
        <v>949487829</v>
      </c>
      <c r="AF176">
        <v>6.2180000000000004E-4</v>
      </c>
      <c r="AG176">
        <v>590358.88</v>
      </c>
      <c r="AH176" t="b">
        <f t="shared" si="63"/>
        <v>1</v>
      </c>
      <c r="AI176" s="178">
        <f t="shared" si="64"/>
        <v>0</v>
      </c>
      <c r="AJ176" s="46">
        <f t="shared" si="65"/>
        <v>1.0000553078206516</v>
      </c>
      <c r="AK176" s="46">
        <f t="shared" si="66"/>
        <v>-6.0911127366125584E-4</v>
      </c>
      <c r="AL176" t="s">
        <v>423</v>
      </c>
      <c r="AM176">
        <v>3751542</v>
      </c>
      <c r="AN176" t="b">
        <f t="shared" si="67"/>
        <v>1</v>
      </c>
      <c r="AO176" s="178">
        <f t="shared" si="68"/>
        <v>0</v>
      </c>
      <c r="AP176">
        <v>160</v>
      </c>
      <c r="AQ176" t="s">
        <v>423</v>
      </c>
      <c r="AR176">
        <v>3751542</v>
      </c>
      <c r="AS176">
        <v>590358.88</v>
      </c>
      <c r="AT176">
        <v>4341901</v>
      </c>
      <c r="AU176" t="b">
        <f t="shared" si="69"/>
        <v>1</v>
      </c>
      <c r="AV176" s="46">
        <f t="shared" si="70"/>
        <v>0</v>
      </c>
      <c r="AW176" s="46">
        <f t="shared" si="71"/>
        <v>-6.0911127366125584E-4</v>
      </c>
      <c r="AX176" s="46">
        <f t="shared" si="72"/>
        <v>0.1193908890709281</v>
      </c>
    </row>
    <row r="177" spans="1:50" x14ac:dyDescent="0.25">
      <c r="A177" s="41" t="s">
        <v>481</v>
      </c>
      <c r="B177" s="41" t="s">
        <v>195</v>
      </c>
      <c r="C177" s="84" t="s">
        <v>424</v>
      </c>
      <c r="D177" s="84"/>
      <c r="E177" s="84"/>
      <c r="F177" s="84"/>
      <c r="G177" s="42">
        <v>13673510</v>
      </c>
      <c r="H177" s="43">
        <v>3729</v>
      </c>
      <c r="I177" s="44">
        <f t="shared" si="73"/>
        <v>3729</v>
      </c>
      <c r="J177" s="45">
        <v>3.8013787057999999</v>
      </c>
      <c r="K177" s="37">
        <f t="shared" si="74"/>
        <v>1.4150902585163621E-2</v>
      </c>
      <c r="L177" s="37">
        <f t="shared" si="75"/>
        <v>3.631323166248061E-3</v>
      </c>
      <c r="M177" s="38">
        <f t="shared" si="76"/>
        <v>1</v>
      </c>
      <c r="N177" s="37">
        <f t="shared" si="77"/>
        <v>4.608294930875576E-3</v>
      </c>
      <c r="O177" s="39">
        <f t="shared" si="78"/>
        <v>13673510</v>
      </c>
      <c r="P177" s="39">
        <f t="shared" si="79"/>
        <v>3447897.1495182775</v>
      </c>
      <c r="Q177" s="39">
        <f t="shared" si="80"/>
        <v>0</v>
      </c>
      <c r="R177" s="39">
        <f t="shared" si="81"/>
        <v>17121407.149518277</v>
      </c>
      <c r="S177" t="s">
        <v>424</v>
      </c>
      <c r="T177">
        <v>3729</v>
      </c>
      <c r="U177">
        <v>3.8013789999999998</v>
      </c>
      <c r="V177">
        <v>3.7226E-3</v>
      </c>
      <c r="W177">
        <v>1.4150899999999999E-2</v>
      </c>
      <c r="X177">
        <v>3.6313000000000001E-3</v>
      </c>
      <c r="Y177" t="b">
        <f t="shared" si="58"/>
        <v>1</v>
      </c>
      <c r="Z177" s="178">
        <f t="shared" si="59"/>
        <v>0</v>
      </c>
      <c r="AA177" s="181">
        <f t="shared" si="60"/>
        <v>2.9419999991731061E-7</v>
      </c>
      <c r="AB177" s="46">
        <f t="shared" si="61"/>
        <v>0.99999981731457721</v>
      </c>
      <c r="AC177" s="46">
        <f t="shared" si="62"/>
        <v>0.99999362043888673</v>
      </c>
      <c r="AD177" t="s">
        <v>424</v>
      </c>
      <c r="AE177">
        <v>949487829</v>
      </c>
      <c r="AF177">
        <v>3.6313000000000001E-3</v>
      </c>
      <c r="AG177">
        <v>3447897.15</v>
      </c>
      <c r="AH177" t="b">
        <f t="shared" si="63"/>
        <v>1</v>
      </c>
      <c r="AI177" s="178">
        <f t="shared" si="64"/>
        <v>0</v>
      </c>
      <c r="AJ177" s="46">
        <f t="shared" si="65"/>
        <v>0.99999362043888673</v>
      </c>
      <c r="AK177" s="46">
        <f t="shared" si="66"/>
        <v>4.8172241076827049E-4</v>
      </c>
      <c r="AL177" t="s">
        <v>424</v>
      </c>
      <c r="AM177">
        <v>13673510</v>
      </c>
      <c r="AN177" t="b">
        <f t="shared" si="67"/>
        <v>1</v>
      </c>
      <c r="AO177" s="178">
        <f t="shared" si="68"/>
        <v>0</v>
      </c>
      <c r="AP177">
        <v>161</v>
      </c>
      <c r="AQ177" t="s">
        <v>424</v>
      </c>
      <c r="AR177">
        <v>13673510</v>
      </c>
      <c r="AS177">
        <v>3447897.15</v>
      </c>
      <c r="AT177">
        <v>17121407</v>
      </c>
      <c r="AU177" t="b">
        <f t="shared" si="69"/>
        <v>1</v>
      </c>
      <c r="AV177" s="46">
        <f t="shared" si="70"/>
        <v>0</v>
      </c>
      <c r="AW177" s="46">
        <f t="shared" si="71"/>
        <v>4.8172241076827049E-4</v>
      </c>
      <c r="AX177" s="46">
        <f t="shared" si="72"/>
        <v>-0.14951827749609947</v>
      </c>
    </row>
    <row r="178" spans="1:50" x14ac:dyDescent="0.25">
      <c r="A178" s="41" t="s">
        <v>481</v>
      </c>
      <c r="B178" s="41" t="s">
        <v>196</v>
      </c>
      <c r="C178" s="84" t="s">
        <v>425</v>
      </c>
      <c r="D178" s="84"/>
      <c r="E178" s="84"/>
      <c r="F178" s="84"/>
      <c r="G178" s="42">
        <v>6788278</v>
      </c>
      <c r="H178" s="43">
        <v>2255</v>
      </c>
      <c r="I178" s="44">
        <f t="shared" si="73"/>
        <v>2255</v>
      </c>
      <c r="J178" s="45">
        <v>3.9666901705000002</v>
      </c>
      <c r="K178" s="37">
        <f t="shared" si="74"/>
        <v>8.9294651481666171E-3</v>
      </c>
      <c r="L178" s="37">
        <f t="shared" si="75"/>
        <v>2.2914279467048698E-3</v>
      </c>
      <c r="M178" s="38">
        <f t="shared" si="76"/>
        <v>1</v>
      </c>
      <c r="N178" s="37">
        <f t="shared" si="77"/>
        <v>4.608294930875576E-3</v>
      </c>
      <c r="O178" s="39">
        <f t="shared" si="78"/>
        <v>6788278</v>
      </c>
      <c r="P178" s="39">
        <f t="shared" si="79"/>
        <v>2175682.9464267348</v>
      </c>
      <c r="Q178" s="39">
        <f t="shared" si="80"/>
        <v>0</v>
      </c>
      <c r="R178" s="39">
        <f t="shared" si="81"/>
        <v>8963960.9464267343</v>
      </c>
      <c r="S178" t="s">
        <v>425</v>
      </c>
      <c r="T178">
        <v>2255</v>
      </c>
      <c r="U178">
        <v>3.9666899999999998</v>
      </c>
      <c r="V178">
        <v>2.2510999999999998E-3</v>
      </c>
      <c r="W178">
        <v>8.9294999999999999E-3</v>
      </c>
      <c r="X178">
        <v>2.2913999999999999E-3</v>
      </c>
      <c r="Y178" t="b">
        <f t="shared" si="58"/>
        <v>1</v>
      </c>
      <c r="Z178" s="178">
        <f t="shared" si="59"/>
        <v>0</v>
      </c>
      <c r="AA178" s="181">
        <f t="shared" si="60"/>
        <v>-1.7050000034046775E-7</v>
      </c>
      <c r="AB178" s="46">
        <f t="shared" si="61"/>
        <v>1.0000039030146604</v>
      </c>
      <c r="AC178" s="46">
        <f t="shared" si="62"/>
        <v>0.9999878038037765</v>
      </c>
      <c r="AD178" t="s">
        <v>425</v>
      </c>
      <c r="AE178">
        <v>949487829</v>
      </c>
      <c r="AF178">
        <v>2.2913999999999999E-3</v>
      </c>
      <c r="AG178">
        <v>2175682.9500000002</v>
      </c>
      <c r="AH178" t="b">
        <f t="shared" si="63"/>
        <v>1</v>
      </c>
      <c r="AI178" s="178">
        <f t="shared" si="64"/>
        <v>0</v>
      </c>
      <c r="AJ178" s="46">
        <f t="shared" si="65"/>
        <v>0.9999878038037765</v>
      </c>
      <c r="AK178" s="46">
        <f t="shared" si="66"/>
        <v>3.5732653923332691E-3</v>
      </c>
      <c r="AL178" t="s">
        <v>425</v>
      </c>
      <c r="AM178">
        <v>6788278</v>
      </c>
      <c r="AN178" t="b">
        <f t="shared" si="67"/>
        <v>1</v>
      </c>
      <c r="AO178" s="178">
        <f t="shared" si="68"/>
        <v>0</v>
      </c>
      <c r="AP178">
        <v>162</v>
      </c>
      <c r="AQ178" t="s">
        <v>425</v>
      </c>
      <c r="AR178">
        <v>6788278</v>
      </c>
      <c r="AS178">
        <v>2175682.9500000002</v>
      </c>
      <c r="AT178">
        <v>8963961</v>
      </c>
      <c r="AU178" t="b">
        <f t="shared" si="69"/>
        <v>1</v>
      </c>
      <c r="AV178" s="46">
        <f t="shared" si="70"/>
        <v>0</v>
      </c>
      <c r="AW178" s="46">
        <f t="shared" si="71"/>
        <v>3.5732653923332691E-3</v>
      </c>
      <c r="AX178" s="46">
        <f t="shared" si="72"/>
        <v>5.3573265671730042E-2</v>
      </c>
    </row>
    <row r="179" spans="1:50" x14ac:dyDescent="0.25">
      <c r="A179" s="41" t="s">
        <v>481</v>
      </c>
      <c r="B179" s="41" t="s">
        <v>197</v>
      </c>
      <c r="C179" s="84" t="s">
        <v>426</v>
      </c>
      <c r="D179" s="84"/>
      <c r="E179" s="84"/>
      <c r="F179" s="84"/>
      <c r="G179" s="42">
        <v>4004544</v>
      </c>
      <c r="H179" s="43">
        <v>3931</v>
      </c>
      <c r="I179" s="44">
        <f t="shared" si="73"/>
        <v>3931</v>
      </c>
      <c r="J179" s="45">
        <v>3.8993958149000001</v>
      </c>
      <c r="K179" s="37">
        <f t="shared" si="74"/>
        <v>1.5302098224737779E-2</v>
      </c>
      <c r="L179" s="37">
        <f t="shared" si="75"/>
        <v>3.9267363647851111E-3</v>
      </c>
      <c r="M179" s="38">
        <f t="shared" si="76"/>
        <v>1</v>
      </c>
      <c r="N179" s="37">
        <f t="shared" si="77"/>
        <v>4.608294930875576E-3</v>
      </c>
      <c r="O179" s="39">
        <f t="shared" si="78"/>
        <v>4004544</v>
      </c>
      <c r="P179" s="39">
        <f t="shared" si="79"/>
        <v>3728388.3860551673</v>
      </c>
      <c r="Q179" s="39">
        <f t="shared" si="80"/>
        <v>0</v>
      </c>
      <c r="R179" s="39">
        <f t="shared" si="81"/>
        <v>7732932.3860551678</v>
      </c>
      <c r="S179" t="s">
        <v>426</v>
      </c>
      <c r="T179">
        <v>3931</v>
      </c>
      <c r="U179">
        <v>3.8993959999999999</v>
      </c>
      <c r="V179">
        <v>3.9242000000000001E-3</v>
      </c>
      <c r="W179">
        <v>1.5302100000000001E-2</v>
      </c>
      <c r="X179">
        <v>3.9267E-3</v>
      </c>
      <c r="Y179" t="b">
        <f t="shared" si="58"/>
        <v>1</v>
      </c>
      <c r="Z179" s="178">
        <f t="shared" si="59"/>
        <v>0</v>
      </c>
      <c r="AA179" s="181">
        <f t="shared" si="60"/>
        <v>1.8509999977212033E-7</v>
      </c>
      <c r="AB179" s="46">
        <f t="shared" si="61"/>
        <v>1.0000001160143006</v>
      </c>
      <c r="AC179" s="46">
        <f t="shared" si="62"/>
        <v>0.99999073918345083</v>
      </c>
      <c r="AD179" t="s">
        <v>426</v>
      </c>
      <c r="AE179">
        <v>949487829</v>
      </c>
      <c r="AF179">
        <v>3.9267E-3</v>
      </c>
      <c r="AG179">
        <v>3728388.39</v>
      </c>
      <c r="AH179" t="b">
        <f t="shared" si="63"/>
        <v>1</v>
      </c>
      <c r="AI179" s="178">
        <f t="shared" si="64"/>
        <v>0</v>
      </c>
      <c r="AJ179" s="46">
        <f t="shared" si="65"/>
        <v>0.99999073918345083</v>
      </c>
      <c r="AK179" s="46">
        <f t="shared" si="66"/>
        <v>3.94483283162117E-3</v>
      </c>
      <c r="AL179" t="s">
        <v>426</v>
      </c>
      <c r="AM179">
        <v>4004544</v>
      </c>
      <c r="AN179" t="b">
        <f t="shared" si="67"/>
        <v>1</v>
      </c>
      <c r="AO179" s="178">
        <f t="shared" si="68"/>
        <v>0</v>
      </c>
      <c r="AP179">
        <v>163</v>
      </c>
      <c r="AQ179" t="s">
        <v>426</v>
      </c>
      <c r="AR179">
        <v>4004544</v>
      </c>
      <c r="AS179">
        <v>3728388.39</v>
      </c>
      <c r="AT179">
        <v>7732932</v>
      </c>
      <c r="AU179" t="b">
        <f t="shared" si="69"/>
        <v>1</v>
      </c>
      <c r="AV179" s="46">
        <f t="shared" si="70"/>
        <v>0</v>
      </c>
      <c r="AW179" s="46">
        <f t="shared" si="71"/>
        <v>3.94483283162117E-3</v>
      </c>
      <c r="AX179" s="46">
        <f t="shared" si="72"/>
        <v>-0.38605516776442528</v>
      </c>
    </row>
    <row r="180" spans="1:50" x14ac:dyDescent="0.25">
      <c r="A180" s="41" t="s">
        <v>481</v>
      </c>
      <c r="B180" s="41" t="s">
        <v>198</v>
      </c>
      <c r="C180" s="84" t="s">
        <v>427</v>
      </c>
      <c r="D180" s="84"/>
      <c r="E180" s="84"/>
      <c r="F180" s="84"/>
      <c r="G180" s="42">
        <v>43750325</v>
      </c>
      <c r="H180" s="43">
        <v>13333</v>
      </c>
      <c r="I180" s="44">
        <f t="shared" si="73"/>
        <v>13333</v>
      </c>
      <c r="J180" s="45">
        <v>4.1384637795000003</v>
      </c>
      <c r="K180" s="37">
        <f t="shared" si="74"/>
        <v>5.5083009215158928E-2</v>
      </c>
      <c r="L180" s="37">
        <f t="shared" si="75"/>
        <v>1.4135084757022886E-2</v>
      </c>
      <c r="M180" s="38">
        <f t="shared" si="76"/>
        <v>1</v>
      </c>
      <c r="N180" s="37">
        <f t="shared" si="77"/>
        <v>4.608294930875576E-3</v>
      </c>
      <c r="O180" s="39">
        <f t="shared" si="78"/>
        <v>43750325</v>
      </c>
      <c r="P180" s="39">
        <f t="shared" si="79"/>
        <v>13421090.938676653</v>
      </c>
      <c r="Q180" s="39">
        <f t="shared" si="80"/>
        <v>0</v>
      </c>
      <c r="R180" s="39">
        <f t="shared" si="81"/>
        <v>57171415.938676655</v>
      </c>
      <c r="S180" t="s">
        <v>427</v>
      </c>
      <c r="T180">
        <v>13333</v>
      </c>
      <c r="U180">
        <v>4.1384639999999999</v>
      </c>
      <c r="V180">
        <v>1.3310000000000001E-2</v>
      </c>
      <c r="W180">
        <v>5.5083E-2</v>
      </c>
      <c r="X180">
        <v>1.4135099999999999E-2</v>
      </c>
      <c r="Y180" t="b">
        <f t="shared" si="58"/>
        <v>1</v>
      </c>
      <c r="Z180" s="178">
        <f t="shared" si="59"/>
        <v>0</v>
      </c>
      <c r="AA180" s="181">
        <f t="shared" si="60"/>
        <v>2.2049999959250499E-7</v>
      </c>
      <c r="AB180" s="46">
        <f t="shared" si="61"/>
        <v>0.99999983270414849</v>
      </c>
      <c r="AC180" s="46">
        <f t="shared" si="62"/>
        <v>1.0000010783788973</v>
      </c>
      <c r="AD180" t="s">
        <v>427</v>
      </c>
      <c r="AE180">
        <v>949487829</v>
      </c>
      <c r="AF180">
        <v>1.4135099999999999E-2</v>
      </c>
      <c r="AG180">
        <v>13421090.939999999</v>
      </c>
      <c r="AH180" t="b">
        <f t="shared" si="63"/>
        <v>1</v>
      </c>
      <c r="AI180" s="178">
        <f t="shared" si="64"/>
        <v>0</v>
      </c>
      <c r="AJ180" s="46">
        <f t="shared" si="65"/>
        <v>1.0000010783788973</v>
      </c>
      <c r="AK180" s="46">
        <f t="shared" si="66"/>
        <v>1.3233460485935211E-3</v>
      </c>
      <c r="AL180" t="s">
        <v>427</v>
      </c>
      <c r="AM180">
        <v>43750325</v>
      </c>
      <c r="AN180" t="b">
        <f t="shared" si="67"/>
        <v>1</v>
      </c>
      <c r="AO180" s="178">
        <f t="shared" si="68"/>
        <v>0</v>
      </c>
      <c r="AP180">
        <v>164</v>
      </c>
      <c r="AQ180" t="s">
        <v>427</v>
      </c>
      <c r="AR180">
        <v>43750325</v>
      </c>
      <c r="AS180">
        <v>13421090.939999999</v>
      </c>
      <c r="AT180">
        <v>57171416</v>
      </c>
      <c r="AU180" t="b">
        <f t="shared" si="69"/>
        <v>1</v>
      </c>
      <c r="AV180" s="46">
        <f t="shared" si="70"/>
        <v>0</v>
      </c>
      <c r="AW180" s="46">
        <f t="shared" si="71"/>
        <v>1.3233460485935211E-3</v>
      </c>
      <c r="AX180" s="46">
        <f t="shared" si="72"/>
        <v>6.1323344707489014E-2</v>
      </c>
    </row>
    <row r="181" spans="1:50" x14ac:dyDescent="0.25">
      <c r="A181" s="41" t="s">
        <v>481</v>
      </c>
      <c r="B181" s="41" t="s">
        <v>199</v>
      </c>
      <c r="C181" s="84" t="s">
        <v>428</v>
      </c>
      <c r="D181" s="84"/>
      <c r="E181" s="84"/>
      <c r="F181" s="84"/>
      <c r="G181" s="42">
        <v>1536039</v>
      </c>
      <c r="H181" s="43">
        <v>618</v>
      </c>
      <c r="I181" s="44">
        <f t="shared" si="73"/>
        <v>618</v>
      </c>
      <c r="J181" s="45">
        <v>3.8637438403000002</v>
      </c>
      <c r="K181" s="37">
        <f t="shared" si="74"/>
        <v>2.3836770829830886E-3</v>
      </c>
      <c r="L181" s="37">
        <f t="shared" si="75"/>
        <v>6.1168549215837931E-4</v>
      </c>
      <c r="M181" s="38">
        <f t="shared" si="76"/>
        <v>1</v>
      </c>
      <c r="N181" s="37">
        <f t="shared" si="77"/>
        <v>4.608294930875576E-3</v>
      </c>
      <c r="O181" s="39">
        <f t="shared" si="78"/>
        <v>1536039</v>
      </c>
      <c r="P181" s="39">
        <f t="shared" si="79"/>
        <v>580787.92998025613</v>
      </c>
      <c r="Q181" s="39">
        <f t="shared" si="80"/>
        <v>0</v>
      </c>
      <c r="R181" s="39">
        <f t="shared" si="81"/>
        <v>2116826.9299802561</v>
      </c>
      <c r="S181" t="s">
        <v>428</v>
      </c>
      <c r="T181">
        <v>618</v>
      </c>
      <c r="U181">
        <v>3.8637440000000001</v>
      </c>
      <c r="V181">
        <v>6.1689999999999998E-4</v>
      </c>
      <c r="W181">
        <v>2.3836999999999999E-3</v>
      </c>
      <c r="X181">
        <v>6.1169999999999996E-4</v>
      </c>
      <c r="Y181" t="b">
        <f t="shared" si="58"/>
        <v>1</v>
      </c>
      <c r="Z181" s="178">
        <f t="shared" si="59"/>
        <v>0</v>
      </c>
      <c r="AA181" s="181">
        <f t="shared" si="60"/>
        <v>1.5969999989096095E-7</v>
      </c>
      <c r="AB181" s="46">
        <f t="shared" si="61"/>
        <v>1.0000096141449171</v>
      </c>
      <c r="AC181" s="46">
        <f t="shared" si="62"/>
        <v>1.0000237178121871</v>
      </c>
      <c r="AD181" t="s">
        <v>428</v>
      </c>
      <c r="AE181">
        <v>949487829</v>
      </c>
      <c r="AF181">
        <v>6.1169999999999996E-4</v>
      </c>
      <c r="AG181">
        <v>580787.93000000005</v>
      </c>
      <c r="AH181" t="b">
        <f t="shared" si="63"/>
        <v>1</v>
      </c>
      <c r="AI181" s="178">
        <f t="shared" si="64"/>
        <v>0</v>
      </c>
      <c r="AJ181" s="46">
        <f t="shared" si="65"/>
        <v>1.0000237178121871</v>
      </c>
      <c r="AK181" s="46">
        <f t="shared" si="66"/>
        <v>1.9743922166526318E-5</v>
      </c>
      <c r="AL181" t="s">
        <v>428</v>
      </c>
      <c r="AM181">
        <v>1536039</v>
      </c>
      <c r="AN181" t="b">
        <f t="shared" si="67"/>
        <v>1</v>
      </c>
      <c r="AO181" s="178">
        <f t="shared" si="68"/>
        <v>0</v>
      </c>
      <c r="AP181">
        <v>165</v>
      </c>
      <c r="AQ181" t="s">
        <v>428</v>
      </c>
      <c r="AR181">
        <v>1536039</v>
      </c>
      <c r="AS181">
        <v>580787.93000000005</v>
      </c>
      <c r="AT181">
        <v>2116827</v>
      </c>
      <c r="AU181" t="b">
        <f t="shared" si="69"/>
        <v>1</v>
      </c>
      <c r="AV181" s="46">
        <f t="shared" si="70"/>
        <v>0</v>
      </c>
      <c r="AW181" s="46">
        <f t="shared" si="71"/>
        <v>1.9743922166526318E-5</v>
      </c>
      <c r="AX181" s="46">
        <f t="shared" si="72"/>
        <v>7.0019743870943785E-2</v>
      </c>
    </row>
    <row r="182" spans="1:50" x14ac:dyDescent="0.25">
      <c r="A182" s="41" t="s">
        <v>481</v>
      </c>
      <c r="B182" s="41" t="s">
        <v>200</v>
      </c>
      <c r="C182" s="84" t="s">
        <v>429</v>
      </c>
      <c r="D182" s="84"/>
      <c r="E182" s="84"/>
      <c r="F182" s="84"/>
      <c r="G182" s="42">
        <v>8180482</v>
      </c>
      <c r="H182" s="43">
        <v>1801</v>
      </c>
      <c r="I182" s="44">
        <f t="shared" si="73"/>
        <v>1801</v>
      </c>
      <c r="J182" s="45">
        <v>3.7641971993999999</v>
      </c>
      <c r="K182" s="37">
        <f t="shared" si="74"/>
        <v>6.7676314565938622E-3</v>
      </c>
      <c r="L182" s="37">
        <f t="shared" si="75"/>
        <v>1.7366706286794952E-3</v>
      </c>
      <c r="M182" s="38">
        <f t="shared" si="76"/>
        <v>1</v>
      </c>
      <c r="N182" s="37">
        <f t="shared" si="77"/>
        <v>4.608294930875576E-3</v>
      </c>
      <c r="O182" s="39">
        <f t="shared" si="78"/>
        <v>8180482</v>
      </c>
      <c r="P182" s="39">
        <f t="shared" si="79"/>
        <v>1648947.6249129591</v>
      </c>
      <c r="Q182" s="39">
        <f t="shared" si="80"/>
        <v>0</v>
      </c>
      <c r="R182" s="39">
        <f t="shared" si="81"/>
        <v>9829429.6249129586</v>
      </c>
      <c r="S182" t="s">
        <v>429</v>
      </c>
      <c r="T182">
        <v>1801</v>
      </c>
      <c r="U182">
        <v>3.7641969999999998</v>
      </c>
      <c r="V182">
        <v>1.7979000000000001E-3</v>
      </c>
      <c r="W182">
        <v>6.7676000000000004E-3</v>
      </c>
      <c r="X182">
        <v>1.7367000000000001E-3</v>
      </c>
      <c r="Y182" t="b">
        <f t="shared" si="58"/>
        <v>1</v>
      </c>
      <c r="Z182" s="178">
        <f t="shared" si="59"/>
        <v>0</v>
      </c>
      <c r="AA182" s="181">
        <f t="shared" si="60"/>
        <v>-1.9940000006712921E-7</v>
      </c>
      <c r="AB182" s="46">
        <f t="shared" si="61"/>
        <v>0.99999535190501088</v>
      </c>
      <c r="AC182" s="46">
        <f t="shared" si="62"/>
        <v>1.0000169124300371</v>
      </c>
      <c r="AD182" t="s">
        <v>429</v>
      </c>
      <c r="AE182">
        <v>949487829</v>
      </c>
      <c r="AF182">
        <v>1.7367000000000001E-3</v>
      </c>
      <c r="AG182">
        <v>1648947.62</v>
      </c>
      <c r="AH182" t="b">
        <f t="shared" si="63"/>
        <v>1</v>
      </c>
      <c r="AI182" s="178">
        <f t="shared" si="64"/>
        <v>0</v>
      </c>
      <c r="AJ182" s="46">
        <f t="shared" si="65"/>
        <v>1.0000169124300371</v>
      </c>
      <c r="AK182" s="46">
        <f t="shared" si="66"/>
        <v>-4.9129589460790157E-3</v>
      </c>
      <c r="AL182" t="s">
        <v>429</v>
      </c>
      <c r="AM182">
        <v>8180482</v>
      </c>
      <c r="AN182" t="b">
        <f t="shared" si="67"/>
        <v>1</v>
      </c>
      <c r="AO182" s="178">
        <f t="shared" si="68"/>
        <v>0</v>
      </c>
      <c r="AP182">
        <v>166</v>
      </c>
      <c r="AQ182" t="s">
        <v>429</v>
      </c>
      <c r="AR182">
        <v>8180482</v>
      </c>
      <c r="AS182">
        <v>1648947.62</v>
      </c>
      <c r="AT182">
        <v>9829430</v>
      </c>
      <c r="AU182" t="b">
        <f t="shared" si="69"/>
        <v>1</v>
      </c>
      <c r="AV182" s="46">
        <f t="shared" si="70"/>
        <v>0</v>
      </c>
      <c r="AW182" s="46">
        <f t="shared" si="71"/>
        <v>-4.9129589460790157E-3</v>
      </c>
      <c r="AX182" s="46">
        <f t="shared" si="72"/>
        <v>0.37508704140782356</v>
      </c>
    </row>
    <row r="183" spans="1:50" x14ac:dyDescent="0.25">
      <c r="A183" s="41" t="s">
        <v>481</v>
      </c>
      <c r="B183" s="41" t="s">
        <v>201</v>
      </c>
      <c r="C183" s="84" t="s">
        <v>430</v>
      </c>
      <c r="D183" s="84"/>
      <c r="E183" s="84"/>
      <c r="F183" s="84"/>
      <c r="G183" s="42">
        <v>20426752</v>
      </c>
      <c r="H183" s="43">
        <v>5201</v>
      </c>
      <c r="I183" s="44">
        <f t="shared" si="73"/>
        <v>5201</v>
      </c>
      <c r="J183" s="45">
        <v>3.9932163665</v>
      </c>
      <c r="K183" s="37">
        <f t="shared" si="74"/>
        <v>2.073291258213715E-2</v>
      </c>
      <c r="L183" s="37">
        <f t="shared" si="75"/>
        <v>5.3203606844305059E-3</v>
      </c>
      <c r="M183" s="38">
        <f t="shared" si="76"/>
        <v>1</v>
      </c>
      <c r="N183" s="37">
        <f t="shared" si="77"/>
        <v>4.608294930875576E-3</v>
      </c>
      <c r="O183" s="39">
        <f t="shared" si="78"/>
        <v>20426752</v>
      </c>
      <c r="P183" s="39">
        <f t="shared" si="79"/>
        <v>5051617.7157568755</v>
      </c>
      <c r="Q183" s="39">
        <f t="shared" si="80"/>
        <v>0</v>
      </c>
      <c r="R183" s="39">
        <f t="shared" si="81"/>
        <v>25478369.715756875</v>
      </c>
      <c r="S183" t="s">
        <v>430</v>
      </c>
      <c r="T183">
        <v>5201</v>
      </c>
      <c r="U183">
        <v>3.9932159999999999</v>
      </c>
      <c r="V183">
        <v>5.1919999999999996E-3</v>
      </c>
      <c r="W183">
        <v>2.0732899999999999E-2</v>
      </c>
      <c r="X183">
        <v>5.3204000000000003E-3</v>
      </c>
      <c r="Y183" t="b">
        <f t="shared" si="58"/>
        <v>1</v>
      </c>
      <c r="Z183" s="178">
        <f t="shared" si="59"/>
        <v>0</v>
      </c>
      <c r="AA183" s="181">
        <f t="shared" si="60"/>
        <v>-3.665000001262797E-7</v>
      </c>
      <c r="AB183" s="46">
        <f t="shared" si="61"/>
        <v>0.99999939313219488</v>
      </c>
      <c r="AC183" s="46">
        <f t="shared" si="62"/>
        <v>1.0000073896436401</v>
      </c>
      <c r="AD183" t="s">
        <v>430</v>
      </c>
      <c r="AE183">
        <v>949487829</v>
      </c>
      <c r="AF183">
        <v>5.3204000000000003E-3</v>
      </c>
      <c r="AG183">
        <v>5051617.72</v>
      </c>
      <c r="AH183" t="b">
        <f t="shared" si="63"/>
        <v>1</v>
      </c>
      <c r="AI183" s="178">
        <f t="shared" si="64"/>
        <v>0</v>
      </c>
      <c r="AJ183" s="46">
        <f t="shared" si="65"/>
        <v>1.0000073896436401</v>
      </c>
      <c r="AK183" s="46">
        <f t="shared" si="66"/>
        <v>4.2431242763996124E-3</v>
      </c>
      <c r="AL183" t="s">
        <v>430</v>
      </c>
      <c r="AM183">
        <v>20426752</v>
      </c>
      <c r="AN183" t="b">
        <f t="shared" si="67"/>
        <v>1</v>
      </c>
      <c r="AO183" s="178">
        <f t="shared" si="68"/>
        <v>0</v>
      </c>
      <c r="AP183">
        <v>167</v>
      </c>
      <c r="AQ183" t="s">
        <v>430</v>
      </c>
      <c r="AR183">
        <v>20426752</v>
      </c>
      <c r="AS183">
        <v>5051617.72</v>
      </c>
      <c r="AT183">
        <v>25478370</v>
      </c>
      <c r="AU183" t="b">
        <f t="shared" si="69"/>
        <v>1</v>
      </c>
      <c r="AV183" s="46">
        <f t="shared" si="70"/>
        <v>0</v>
      </c>
      <c r="AW183" s="46">
        <f t="shared" si="71"/>
        <v>4.2431242763996124E-3</v>
      </c>
      <c r="AX183" s="46">
        <f t="shared" si="72"/>
        <v>0.28424312546849251</v>
      </c>
    </row>
    <row r="184" spans="1:50" x14ac:dyDescent="0.25">
      <c r="A184" s="41" t="s">
        <v>481</v>
      </c>
      <c r="B184" s="41" t="s">
        <v>202</v>
      </c>
      <c r="C184" s="84" t="s">
        <v>431</v>
      </c>
      <c r="D184" s="84"/>
      <c r="E184" s="84"/>
      <c r="F184" s="84"/>
      <c r="G184" s="42">
        <v>8083397</v>
      </c>
      <c r="H184" s="43">
        <v>2398</v>
      </c>
      <c r="I184" s="44">
        <f t="shared" si="73"/>
        <v>2398</v>
      </c>
      <c r="J184" s="45">
        <v>3.8783618516999998</v>
      </c>
      <c r="K184" s="37">
        <f t="shared" si="74"/>
        <v>9.28427777266321E-3</v>
      </c>
      <c r="L184" s="37">
        <f t="shared" si="75"/>
        <v>2.3824779200374972E-3</v>
      </c>
      <c r="M184" s="38">
        <f t="shared" si="76"/>
        <v>1</v>
      </c>
      <c r="N184" s="37">
        <f t="shared" si="77"/>
        <v>4.608294930875576E-3</v>
      </c>
      <c r="O184" s="39">
        <f t="shared" si="78"/>
        <v>8083397</v>
      </c>
      <c r="P184" s="39">
        <f t="shared" si="79"/>
        <v>2262133.7879368388</v>
      </c>
      <c r="Q184" s="39">
        <f t="shared" si="80"/>
        <v>0</v>
      </c>
      <c r="R184" s="39">
        <f t="shared" si="81"/>
        <v>10345530.787936838</v>
      </c>
      <c r="S184" t="s">
        <v>431</v>
      </c>
      <c r="T184">
        <v>2398</v>
      </c>
      <c r="U184">
        <v>3.8783620000000001</v>
      </c>
      <c r="V184">
        <v>2.3939E-3</v>
      </c>
      <c r="W184">
        <v>9.2843000000000005E-3</v>
      </c>
      <c r="X184">
        <v>2.3825000000000001E-3</v>
      </c>
      <c r="Y184" t="b">
        <f t="shared" si="58"/>
        <v>1</v>
      </c>
      <c r="Z184" s="178">
        <f t="shared" si="59"/>
        <v>0</v>
      </c>
      <c r="AA184" s="181">
        <f t="shared" si="60"/>
        <v>1.4830000027998835E-7</v>
      </c>
      <c r="AB184" s="46">
        <f t="shared" si="61"/>
        <v>1.000002394083561</v>
      </c>
      <c r="AC184" s="46">
        <f t="shared" si="62"/>
        <v>1.0000092676462256</v>
      </c>
      <c r="AD184" t="s">
        <v>431</v>
      </c>
      <c r="AE184">
        <v>949487829</v>
      </c>
      <c r="AF184">
        <v>2.3825000000000001E-3</v>
      </c>
      <c r="AG184">
        <v>2262133.79</v>
      </c>
      <c r="AH184" t="b">
        <f t="shared" si="63"/>
        <v>1</v>
      </c>
      <c r="AI184" s="178">
        <f t="shared" si="64"/>
        <v>0</v>
      </c>
      <c r="AJ184" s="46">
        <f t="shared" si="65"/>
        <v>1.0000092676462256</v>
      </c>
      <c r="AK184" s="46">
        <f t="shared" si="66"/>
        <v>2.0631612278521061E-3</v>
      </c>
      <c r="AL184" t="s">
        <v>431</v>
      </c>
      <c r="AM184">
        <v>8083397</v>
      </c>
      <c r="AN184" t="b">
        <f t="shared" si="67"/>
        <v>1</v>
      </c>
      <c r="AO184" s="178">
        <f t="shared" si="68"/>
        <v>0</v>
      </c>
      <c r="AP184">
        <v>168</v>
      </c>
      <c r="AQ184" t="s">
        <v>431</v>
      </c>
      <c r="AR184">
        <v>8083397</v>
      </c>
      <c r="AS184">
        <v>2262133.79</v>
      </c>
      <c r="AT184">
        <v>10345531</v>
      </c>
      <c r="AU184" t="b">
        <f t="shared" si="69"/>
        <v>1</v>
      </c>
      <c r="AV184" s="46">
        <f t="shared" si="70"/>
        <v>0</v>
      </c>
      <c r="AW184" s="46">
        <f t="shared" si="71"/>
        <v>2.0631612278521061E-3</v>
      </c>
      <c r="AX184" s="46">
        <f t="shared" si="72"/>
        <v>0.21206316165626049</v>
      </c>
    </row>
    <row r="185" spans="1:50" x14ac:dyDescent="0.25">
      <c r="A185" s="41" t="s">
        <v>481</v>
      </c>
      <c r="B185" s="41" t="s">
        <v>203</v>
      </c>
      <c r="C185" s="84" t="s">
        <v>432</v>
      </c>
      <c r="D185" s="84"/>
      <c r="E185" s="84"/>
      <c r="F185" s="84"/>
      <c r="G185" s="42">
        <v>31320584</v>
      </c>
      <c r="H185" s="43">
        <v>4033</v>
      </c>
      <c r="I185" s="44">
        <f t="shared" si="73"/>
        <v>4033</v>
      </c>
      <c r="J185" s="45">
        <v>3.8223846141000002</v>
      </c>
      <c r="K185" s="37">
        <f t="shared" si="74"/>
        <v>1.5389100172667106E-2</v>
      </c>
      <c r="L185" s="37">
        <f t="shared" si="75"/>
        <v>3.949062303863775E-3</v>
      </c>
      <c r="M185" s="38">
        <f t="shared" si="76"/>
        <v>1</v>
      </c>
      <c r="N185" s="37">
        <f t="shared" si="77"/>
        <v>4.608294930875576E-3</v>
      </c>
      <c r="O185" s="39">
        <f t="shared" si="78"/>
        <v>31320584</v>
      </c>
      <c r="P185" s="39">
        <f t="shared" si="79"/>
        <v>3749586.5934813539</v>
      </c>
      <c r="Q185" s="39">
        <f t="shared" si="80"/>
        <v>0</v>
      </c>
      <c r="R185" s="39">
        <f t="shared" si="81"/>
        <v>35070170.593481354</v>
      </c>
      <c r="S185" t="s">
        <v>432</v>
      </c>
      <c r="T185">
        <v>4033</v>
      </c>
      <c r="U185">
        <v>3.8223850000000001</v>
      </c>
      <c r="V185">
        <v>4.0260000000000001E-3</v>
      </c>
      <c r="W185">
        <v>1.5389099999999999E-2</v>
      </c>
      <c r="X185">
        <v>3.9490999999999997E-3</v>
      </c>
      <c r="Y185" t="b">
        <f t="shared" si="58"/>
        <v>1</v>
      </c>
      <c r="Z185" s="178">
        <f t="shared" si="59"/>
        <v>0</v>
      </c>
      <c r="AA185" s="181">
        <f t="shared" si="60"/>
        <v>3.8589999995508606E-7</v>
      </c>
      <c r="AB185" s="46">
        <f t="shared" si="61"/>
        <v>0.99999998877990892</v>
      </c>
      <c r="AC185" s="46">
        <f t="shared" si="62"/>
        <v>1.0000095455916682</v>
      </c>
      <c r="AD185" t="s">
        <v>432</v>
      </c>
      <c r="AE185">
        <v>949487829</v>
      </c>
      <c r="AF185">
        <v>3.9490999999999997E-3</v>
      </c>
      <c r="AG185">
        <v>3749586.59</v>
      </c>
      <c r="AH185" t="b">
        <f t="shared" si="63"/>
        <v>1</v>
      </c>
      <c r="AI185" s="178">
        <f t="shared" si="64"/>
        <v>0</v>
      </c>
      <c r="AJ185" s="46">
        <f t="shared" si="65"/>
        <v>1.0000095455916682</v>
      </c>
      <c r="AK185" s="46">
        <f t="shared" si="66"/>
        <v>-3.4813540987670422E-3</v>
      </c>
      <c r="AL185" t="s">
        <v>432</v>
      </c>
      <c r="AM185">
        <v>31320584</v>
      </c>
      <c r="AN185" t="b">
        <f t="shared" si="67"/>
        <v>1</v>
      </c>
      <c r="AO185" s="178">
        <f t="shared" si="68"/>
        <v>0</v>
      </c>
      <c r="AP185">
        <v>169</v>
      </c>
      <c r="AQ185" t="s">
        <v>432</v>
      </c>
      <c r="AR185">
        <v>31320584</v>
      </c>
      <c r="AS185">
        <v>3749586.59</v>
      </c>
      <c r="AT185">
        <v>35070171</v>
      </c>
      <c r="AU185" t="b">
        <f t="shared" si="69"/>
        <v>1</v>
      </c>
      <c r="AV185" s="46">
        <f t="shared" si="70"/>
        <v>0</v>
      </c>
      <c r="AW185" s="46">
        <f t="shared" si="71"/>
        <v>-3.4813540987670422E-3</v>
      </c>
      <c r="AX185" s="46">
        <f t="shared" si="72"/>
        <v>0.40651864558458328</v>
      </c>
    </row>
    <row r="186" spans="1:50" x14ac:dyDescent="0.25">
      <c r="A186" s="41" t="s">
        <v>481</v>
      </c>
      <c r="B186" s="41" t="s">
        <v>204</v>
      </c>
      <c r="C186" s="84" t="s">
        <v>433</v>
      </c>
      <c r="D186" s="84"/>
      <c r="E186" s="84"/>
      <c r="F186" s="84"/>
      <c r="G186" s="42">
        <v>26497345</v>
      </c>
      <c r="H186" s="43">
        <v>4487</v>
      </c>
      <c r="I186" s="44">
        <f t="shared" si="73"/>
        <v>4487</v>
      </c>
      <c r="J186" s="45">
        <v>3.8181962238999998</v>
      </c>
      <c r="K186" s="37">
        <f t="shared" si="74"/>
        <v>1.7102710076337464E-2</v>
      </c>
      <c r="L186" s="37">
        <f t="shared" si="75"/>
        <v>4.3887990134948898E-3</v>
      </c>
      <c r="M186" s="38">
        <f t="shared" si="76"/>
        <v>1</v>
      </c>
      <c r="N186" s="37">
        <f t="shared" si="77"/>
        <v>4.608294930875576E-3</v>
      </c>
      <c r="O186" s="39">
        <f t="shared" si="78"/>
        <v>26497345</v>
      </c>
      <c r="P186" s="39">
        <f t="shared" si="79"/>
        <v>4167111.2472406044</v>
      </c>
      <c r="Q186" s="39">
        <f t="shared" si="80"/>
        <v>0</v>
      </c>
      <c r="R186" s="39">
        <f t="shared" si="81"/>
        <v>30664456.247240603</v>
      </c>
      <c r="S186" t="s">
        <v>433</v>
      </c>
      <c r="T186">
        <v>4487</v>
      </c>
      <c r="U186">
        <v>3.8181959999999999</v>
      </c>
      <c r="V186">
        <v>4.4793000000000003E-3</v>
      </c>
      <c r="W186">
        <v>1.7102699999999998E-2</v>
      </c>
      <c r="X186">
        <v>4.3888E-3</v>
      </c>
      <c r="Y186" t="b">
        <f t="shared" si="58"/>
        <v>1</v>
      </c>
      <c r="Z186" s="178">
        <f t="shared" si="59"/>
        <v>0</v>
      </c>
      <c r="AA186" s="181">
        <f t="shared" si="60"/>
        <v>-2.2389999987382225E-7</v>
      </c>
      <c r="AB186" s="46">
        <f t="shared" si="61"/>
        <v>0.99999941083387245</v>
      </c>
      <c r="AC186" s="46">
        <f t="shared" si="62"/>
        <v>1.0000002247779192</v>
      </c>
      <c r="AD186" t="s">
        <v>433</v>
      </c>
      <c r="AE186">
        <v>949487829</v>
      </c>
      <c r="AF186">
        <v>4.3888E-3</v>
      </c>
      <c r="AG186">
        <v>4167111.25</v>
      </c>
      <c r="AH186" t="b">
        <f t="shared" si="63"/>
        <v>1</v>
      </c>
      <c r="AI186" s="178">
        <f t="shared" si="64"/>
        <v>0</v>
      </c>
      <c r="AJ186" s="46">
        <f t="shared" si="65"/>
        <v>1.0000002247779192</v>
      </c>
      <c r="AK186" s="46">
        <f t="shared" si="66"/>
        <v>2.7593956328928471E-3</v>
      </c>
      <c r="AL186" t="s">
        <v>433</v>
      </c>
      <c r="AM186">
        <v>26497345</v>
      </c>
      <c r="AN186" t="b">
        <f t="shared" si="67"/>
        <v>1</v>
      </c>
      <c r="AO186" s="178">
        <f t="shared" si="68"/>
        <v>0</v>
      </c>
      <c r="AP186">
        <v>170</v>
      </c>
      <c r="AQ186" t="s">
        <v>433</v>
      </c>
      <c r="AR186">
        <v>26497345</v>
      </c>
      <c r="AS186">
        <v>4167111.25</v>
      </c>
      <c r="AT186">
        <v>30664456</v>
      </c>
      <c r="AU186" t="b">
        <f t="shared" si="69"/>
        <v>1</v>
      </c>
      <c r="AV186" s="46">
        <f t="shared" si="70"/>
        <v>0</v>
      </c>
      <c r="AW186" s="46">
        <f t="shared" si="71"/>
        <v>2.7593956328928471E-3</v>
      </c>
      <c r="AX186" s="46">
        <f t="shared" si="72"/>
        <v>-0.24724060297012329</v>
      </c>
    </row>
    <row r="187" spans="1:50" x14ac:dyDescent="0.25">
      <c r="A187" s="41" t="s">
        <v>481</v>
      </c>
      <c r="B187" s="41" t="s">
        <v>205</v>
      </c>
      <c r="C187" s="84" t="s">
        <v>434</v>
      </c>
      <c r="D187" s="84"/>
      <c r="E187" s="84"/>
      <c r="F187" s="84"/>
      <c r="G187" s="42">
        <v>1355312</v>
      </c>
      <c r="H187" s="43">
        <v>417</v>
      </c>
      <c r="I187" s="44">
        <f t="shared" si="73"/>
        <v>417</v>
      </c>
      <c r="J187" s="45">
        <v>3.3583837700000001</v>
      </c>
      <c r="K187" s="37">
        <f t="shared" si="74"/>
        <v>1.3980316314624644E-3</v>
      </c>
      <c r="L187" s="37">
        <f t="shared" si="75"/>
        <v>3.5875482994277989E-4</v>
      </c>
      <c r="M187" s="38">
        <f t="shared" si="76"/>
        <v>1</v>
      </c>
      <c r="N187" s="37">
        <f t="shared" si="77"/>
        <v>4.608294930875576E-3</v>
      </c>
      <c r="O187" s="39">
        <f t="shared" si="78"/>
        <v>1355312</v>
      </c>
      <c r="P187" s="39">
        <f t="shared" si="79"/>
        <v>340633.34462563426</v>
      </c>
      <c r="Q187" s="39">
        <f t="shared" si="80"/>
        <v>0</v>
      </c>
      <c r="R187" s="39">
        <f t="shared" si="81"/>
        <v>1695945.3446256341</v>
      </c>
      <c r="S187" t="s">
        <v>434</v>
      </c>
      <c r="T187">
        <v>417</v>
      </c>
      <c r="U187">
        <v>3.358384</v>
      </c>
      <c r="V187">
        <v>4.1629999999999998E-4</v>
      </c>
      <c r="W187">
        <v>1.3979999999999999E-3</v>
      </c>
      <c r="X187">
        <v>3.5879999999999999E-4</v>
      </c>
      <c r="Y187" t="b">
        <f t="shared" si="58"/>
        <v>1</v>
      </c>
      <c r="Z187" s="178">
        <f t="shared" si="59"/>
        <v>0</v>
      </c>
      <c r="AA187" s="181">
        <f t="shared" si="60"/>
        <v>2.2999999993444931E-7</v>
      </c>
      <c r="AB187" s="46">
        <f t="shared" si="61"/>
        <v>0.99997737428699562</v>
      </c>
      <c r="AC187" s="46">
        <f t="shared" si="62"/>
        <v>1.0001259078720341</v>
      </c>
      <c r="AD187" t="s">
        <v>434</v>
      </c>
      <c r="AE187">
        <v>949487829</v>
      </c>
      <c r="AF187">
        <v>3.5879999999999999E-4</v>
      </c>
      <c r="AG187">
        <v>340633.34</v>
      </c>
      <c r="AH187" t="b">
        <f t="shared" si="63"/>
        <v>1</v>
      </c>
      <c r="AI187" s="178">
        <f t="shared" si="64"/>
        <v>0</v>
      </c>
      <c r="AJ187" s="46">
        <f t="shared" si="65"/>
        <v>1.0001259078720341</v>
      </c>
      <c r="AK187" s="46">
        <f t="shared" si="66"/>
        <v>-4.625634232070297E-3</v>
      </c>
      <c r="AL187" t="s">
        <v>434</v>
      </c>
      <c r="AM187">
        <v>1355312</v>
      </c>
      <c r="AN187" t="b">
        <f t="shared" si="67"/>
        <v>1</v>
      </c>
      <c r="AO187" s="178">
        <f t="shared" si="68"/>
        <v>0</v>
      </c>
      <c r="AP187">
        <v>171</v>
      </c>
      <c r="AQ187" t="s">
        <v>434</v>
      </c>
      <c r="AR187">
        <v>1355312</v>
      </c>
      <c r="AS187">
        <v>340633.34</v>
      </c>
      <c r="AT187">
        <v>1695945</v>
      </c>
      <c r="AU187" t="b">
        <f t="shared" si="69"/>
        <v>1</v>
      </c>
      <c r="AV187" s="46">
        <f t="shared" si="70"/>
        <v>0</v>
      </c>
      <c r="AW187" s="46">
        <f t="shared" si="71"/>
        <v>-4.625634232070297E-3</v>
      </c>
      <c r="AX187" s="46">
        <f t="shared" si="72"/>
        <v>-0.34462563414126635</v>
      </c>
    </row>
    <row r="188" spans="1:50" x14ac:dyDescent="0.25">
      <c r="A188" s="41" t="s">
        <v>481</v>
      </c>
      <c r="B188" s="41" t="s">
        <v>206</v>
      </c>
      <c r="C188" s="84" t="s">
        <v>435</v>
      </c>
      <c r="D188" s="84"/>
      <c r="E188" s="84"/>
      <c r="F188" s="84"/>
      <c r="G188" s="42">
        <v>28602474</v>
      </c>
      <c r="H188" s="43">
        <v>5538</v>
      </c>
      <c r="I188" s="44">
        <f t="shared" si="73"/>
        <v>5538</v>
      </c>
      <c r="J188" s="45">
        <v>3.8130333339</v>
      </c>
      <c r="K188" s="37">
        <f t="shared" si="74"/>
        <v>2.1080173144118308E-2</v>
      </c>
      <c r="L188" s="37">
        <f t="shared" si="75"/>
        <v>5.4094726909514612E-3</v>
      </c>
      <c r="M188" s="38">
        <f t="shared" si="76"/>
        <v>1</v>
      </c>
      <c r="N188" s="37">
        <f t="shared" si="77"/>
        <v>4.608294930875576E-3</v>
      </c>
      <c r="O188" s="39">
        <f t="shared" si="78"/>
        <v>28602474</v>
      </c>
      <c r="P188" s="39">
        <f t="shared" si="79"/>
        <v>5136228.4813662907</v>
      </c>
      <c r="Q188" s="39">
        <f t="shared" si="80"/>
        <v>0</v>
      </c>
      <c r="R188" s="39">
        <f t="shared" si="81"/>
        <v>33738702.481366292</v>
      </c>
      <c r="S188" t="s">
        <v>435</v>
      </c>
      <c r="T188">
        <v>5538</v>
      </c>
      <c r="U188">
        <v>3.8130329999999999</v>
      </c>
      <c r="V188">
        <v>5.5285000000000004E-3</v>
      </c>
      <c r="W188">
        <v>2.10802E-2</v>
      </c>
      <c r="X188">
        <v>5.4095000000000002E-3</v>
      </c>
      <c r="Y188" t="b">
        <f t="shared" si="58"/>
        <v>1</v>
      </c>
      <c r="Z188" s="178">
        <f t="shared" si="59"/>
        <v>0</v>
      </c>
      <c r="AA188" s="181">
        <f t="shared" si="60"/>
        <v>-3.3390000009347887E-7</v>
      </c>
      <c r="AB188" s="46">
        <f t="shared" si="61"/>
        <v>1.0000012739877187</v>
      </c>
      <c r="AC188" s="46">
        <f t="shared" si="62"/>
        <v>1.0000050483753407</v>
      </c>
      <c r="AD188" t="s">
        <v>435</v>
      </c>
      <c r="AE188">
        <v>949487829</v>
      </c>
      <c r="AF188">
        <v>5.4095000000000002E-3</v>
      </c>
      <c r="AG188">
        <v>5136228.4800000004</v>
      </c>
      <c r="AH188" t="b">
        <f t="shared" si="63"/>
        <v>1</v>
      </c>
      <c r="AI188" s="178">
        <f t="shared" si="64"/>
        <v>0</v>
      </c>
      <c r="AJ188" s="46">
        <f t="shared" si="65"/>
        <v>1.0000050483753407</v>
      </c>
      <c r="AK188" s="46">
        <f t="shared" si="66"/>
        <v>-1.3662902638316154E-3</v>
      </c>
      <c r="AL188" t="s">
        <v>435</v>
      </c>
      <c r="AM188">
        <v>28602474</v>
      </c>
      <c r="AN188" t="b">
        <f t="shared" si="67"/>
        <v>1</v>
      </c>
      <c r="AO188" s="178">
        <f t="shared" si="68"/>
        <v>0</v>
      </c>
      <c r="AP188">
        <v>172</v>
      </c>
      <c r="AQ188" t="s">
        <v>435</v>
      </c>
      <c r="AR188">
        <v>28602474</v>
      </c>
      <c r="AS188">
        <v>5136228.4800000004</v>
      </c>
      <c r="AT188">
        <v>33738702</v>
      </c>
      <c r="AU188" t="b">
        <f t="shared" si="69"/>
        <v>1</v>
      </c>
      <c r="AV188" s="46">
        <f t="shared" si="70"/>
        <v>0</v>
      </c>
      <c r="AW188" s="46">
        <f t="shared" si="71"/>
        <v>-1.3662902638316154E-3</v>
      </c>
      <c r="AX188" s="46">
        <f t="shared" si="72"/>
        <v>-0.48136629164218903</v>
      </c>
    </row>
    <row r="189" spans="1:50" x14ac:dyDescent="0.25">
      <c r="A189" s="41" t="s">
        <v>481</v>
      </c>
      <c r="B189" s="41" t="s">
        <v>207</v>
      </c>
      <c r="C189" s="84" t="s">
        <v>436</v>
      </c>
      <c r="D189" s="84"/>
      <c r="E189" s="84"/>
      <c r="F189" s="84"/>
      <c r="G189" s="42">
        <v>2807005</v>
      </c>
      <c r="H189" s="43">
        <v>911</v>
      </c>
      <c r="I189" s="44">
        <f t="shared" si="73"/>
        <v>911</v>
      </c>
      <c r="J189" s="45">
        <v>3.6844564436999998</v>
      </c>
      <c r="K189" s="37">
        <f t="shared" si="74"/>
        <v>3.3507530696593982E-3</v>
      </c>
      <c r="L189" s="37">
        <f t="shared" si="75"/>
        <v>8.5985096519483151E-4</v>
      </c>
      <c r="M189" s="38">
        <f t="shared" si="76"/>
        <v>1</v>
      </c>
      <c r="N189" s="37">
        <f t="shared" si="77"/>
        <v>4.608294930875576E-3</v>
      </c>
      <c r="O189" s="39">
        <f t="shared" si="78"/>
        <v>2807005</v>
      </c>
      <c r="P189" s="39">
        <f t="shared" si="79"/>
        <v>816418.02620639512</v>
      </c>
      <c r="Q189" s="39">
        <f t="shared" si="80"/>
        <v>0</v>
      </c>
      <c r="R189" s="39">
        <f t="shared" si="81"/>
        <v>3623423.0262063951</v>
      </c>
      <c r="S189" t="s">
        <v>436</v>
      </c>
      <c r="T189">
        <v>911</v>
      </c>
      <c r="U189">
        <v>3.684456</v>
      </c>
      <c r="V189">
        <v>9.0939999999999999E-4</v>
      </c>
      <c r="W189">
        <v>3.3508000000000001E-3</v>
      </c>
      <c r="X189">
        <v>8.5990000000000003E-4</v>
      </c>
      <c r="Y189" t="b">
        <f t="shared" si="58"/>
        <v>1</v>
      </c>
      <c r="Z189" s="178">
        <f t="shared" si="59"/>
        <v>0</v>
      </c>
      <c r="AA189" s="181">
        <f t="shared" si="60"/>
        <v>-4.4369999985249819E-7</v>
      </c>
      <c r="AB189" s="46">
        <f t="shared" si="61"/>
        <v>1.0000140059084111</v>
      </c>
      <c r="AC189" s="46">
        <f t="shared" si="62"/>
        <v>1.0000570270978963</v>
      </c>
      <c r="AD189" t="s">
        <v>436</v>
      </c>
      <c r="AE189">
        <v>949487829</v>
      </c>
      <c r="AF189">
        <v>8.5990000000000003E-4</v>
      </c>
      <c r="AG189">
        <v>816418.03</v>
      </c>
      <c r="AH189" t="b">
        <f t="shared" si="63"/>
        <v>1</v>
      </c>
      <c r="AI189" s="178">
        <f t="shared" si="64"/>
        <v>0</v>
      </c>
      <c r="AJ189" s="46">
        <f t="shared" si="65"/>
        <v>1.0000570270978963</v>
      </c>
      <c r="AK189" s="46">
        <f t="shared" si="66"/>
        <v>3.7936049047857523E-3</v>
      </c>
      <c r="AL189" t="s">
        <v>497</v>
      </c>
      <c r="AM189">
        <v>2807005</v>
      </c>
      <c r="AN189" t="b">
        <f t="shared" si="67"/>
        <v>0</v>
      </c>
      <c r="AO189" s="178">
        <f t="shared" si="68"/>
        <v>0</v>
      </c>
      <c r="AP189">
        <v>173</v>
      </c>
      <c r="AQ189" t="s">
        <v>436</v>
      </c>
      <c r="AR189">
        <v>2807005</v>
      </c>
      <c r="AS189">
        <v>816418.03</v>
      </c>
      <c r="AT189">
        <v>3623423</v>
      </c>
      <c r="AU189" t="b">
        <f t="shared" si="69"/>
        <v>1</v>
      </c>
      <c r="AV189" s="46">
        <f t="shared" si="70"/>
        <v>0</v>
      </c>
      <c r="AW189" s="46">
        <f t="shared" si="71"/>
        <v>3.7936049047857523E-3</v>
      </c>
      <c r="AX189" s="46">
        <f t="shared" si="72"/>
        <v>-2.6206395123153925E-2</v>
      </c>
    </row>
    <row r="190" spans="1:50" x14ac:dyDescent="0.25">
      <c r="A190" s="41" t="s">
        <v>481</v>
      </c>
      <c r="B190" s="41" t="s">
        <v>208</v>
      </c>
      <c r="C190" s="84" t="s">
        <v>437</v>
      </c>
      <c r="D190" s="84"/>
      <c r="E190" s="84"/>
      <c r="F190" s="84"/>
      <c r="G190" s="42">
        <v>22830042</v>
      </c>
      <c r="H190" s="43">
        <v>8272</v>
      </c>
      <c r="I190" s="44">
        <f t="shared" si="73"/>
        <v>8272</v>
      </c>
      <c r="J190" s="45">
        <v>3.9210954488</v>
      </c>
      <c r="K190" s="37">
        <f t="shared" si="74"/>
        <v>3.2379382359139369E-2</v>
      </c>
      <c r="L190" s="37">
        <f t="shared" si="75"/>
        <v>8.3090107194167401E-3</v>
      </c>
      <c r="M190" s="38">
        <f t="shared" si="76"/>
        <v>1</v>
      </c>
      <c r="N190" s="37">
        <f t="shared" si="77"/>
        <v>4.608294930875576E-3</v>
      </c>
      <c r="O190" s="39">
        <f t="shared" si="78"/>
        <v>22830042</v>
      </c>
      <c r="P190" s="39">
        <f t="shared" si="79"/>
        <v>7889304.5491167288</v>
      </c>
      <c r="Q190" s="39">
        <f t="shared" si="80"/>
        <v>0</v>
      </c>
      <c r="R190" s="39">
        <f t="shared" si="81"/>
        <v>30719346.549116731</v>
      </c>
      <c r="S190" t="s">
        <v>437</v>
      </c>
      <c r="T190">
        <v>8272</v>
      </c>
      <c r="U190">
        <v>3.9210950000000002</v>
      </c>
      <c r="V190">
        <v>8.2576999999999998E-3</v>
      </c>
      <c r="W190">
        <v>3.2379400000000003E-2</v>
      </c>
      <c r="X190">
        <v>8.3090000000000004E-3</v>
      </c>
      <c r="Y190" t="b">
        <f t="shared" si="58"/>
        <v>1</v>
      </c>
      <c r="Z190" s="178">
        <f t="shared" si="59"/>
        <v>0</v>
      </c>
      <c r="AA190" s="181">
        <f t="shared" si="60"/>
        <v>-4.4879999983038488E-7</v>
      </c>
      <c r="AB190" s="46">
        <f t="shared" si="61"/>
        <v>1.0000005448177003</v>
      </c>
      <c r="AC190" s="46">
        <f t="shared" si="62"/>
        <v>0.99999870990457207</v>
      </c>
      <c r="AD190" t="s">
        <v>437</v>
      </c>
      <c r="AE190">
        <v>949487829</v>
      </c>
      <c r="AF190">
        <v>8.3090000000000004E-3</v>
      </c>
      <c r="AG190">
        <v>7889304.5499999998</v>
      </c>
      <c r="AH190" t="b">
        <f t="shared" si="63"/>
        <v>1</v>
      </c>
      <c r="AI190" s="178">
        <f t="shared" si="64"/>
        <v>0</v>
      </c>
      <c r="AJ190" s="46">
        <f t="shared" si="65"/>
        <v>0.99999870990457207</v>
      </c>
      <c r="AK190" s="46">
        <f t="shared" si="66"/>
        <v>8.832709863781929E-4</v>
      </c>
      <c r="AL190" t="s">
        <v>437</v>
      </c>
      <c r="AM190">
        <v>22830042</v>
      </c>
      <c r="AN190" t="b">
        <f t="shared" si="67"/>
        <v>1</v>
      </c>
      <c r="AO190" s="178">
        <f t="shared" si="68"/>
        <v>0</v>
      </c>
      <c r="AP190">
        <v>174</v>
      </c>
      <c r="AQ190" t="s">
        <v>437</v>
      </c>
      <c r="AR190">
        <v>22830042</v>
      </c>
      <c r="AS190">
        <v>7889304.5499999998</v>
      </c>
      <c r="AT190">
        <v>30719347</v>
      </c>
      <c r="AU190" t="b">
        <f t="shared" si="69"/>
        <v>1</v>
      </c>
      <c r="AV190" s="46">
        <f t="shared" si="70"/>
        <v>0</v>
      </c>
      <c r="AW190" s="46">
        <f t="shared" si="71"/>
        <v>8.832709863781929E-4</v>
      </c>
      <c r="AX190" s="46">
        <f t="shared" si="72"/>
        <v>0.45088326930999756</v>
      </c>
    </row>
    <row r="191" spans="1:50" x14ac:dyDescent="0.25">
      <c r="A191" s="41" t="s">
        <v>481</v>
      </c>
      <c r="B191" s="41" t="s">
        <v>209</v>
      </c>
      <c r="C191" s="84" t="s">
        <v>438</v>
      </c>
      <c r="D191" s="84"/>
      <c r="E191" s="84"/>
      <c r="F191" s="84"/>
      <c r="G191" s="42">
        <v>9740630</v>
      </c>
      <c r="H191" s="43">
        <v>2182</v>
      </c>
      <c r="I191" s="44">
        <f t="shared" si="73"/>
        <v>2182</v>
      </c>
      <c r="J191" s="45">
        <v>3.9145288354000001</v>
      </c>
      <c r="K191" s="37">
        <f t="shared" si="74"/>
        <v>8.5267761763861815E-3</v>
      </c>
      <c r="L191" s="37">
        <f t="shared" si="75"/>
        <v>2.1880922207171837E-3</v>
      </c>
      <c r="M191" s="38">
        <f t="shared" si="76"/>
        <v>1</v>
      </c>
      <c r="N191" s="37">
        <f t="shared" si="77"/>
        <v>4.608294930875576E-3</v>
      </c>
      <c r="O191" s="39">
        <f t="shared" si="78"/>
        <v>9740630</v>
      </c>
      <c r="P191" s="39">
        <f t="shared" si="79"/>
        <v>2077566.9323005476</v>
      </c>
      <c r="Q191" s="39">
        <f t="shared" si="80"/>
        <v>0</v>
      </c>
      <c r="R191" s="39">
        <f t="shared" si="81"/>
        <v>11818196.932300547</v>
      </c>
      <c r="S191" t="s">
        <v>438</v>
      </c>
      <c r="T191">
        <v>2182</v>
      </c>
      <c r="U191">
        <v>3.9145289999999999</v>
      </c>
      <c r="V191">
        <v>2.1781999999999999E-3</v>
      </c>
      <c r="W191">
        <v>8.5267999999999993E-3</v>
      </c>
      <c r="X191">
        <v>2.1881000000000001E-3</v>
      </c>
      <c r="Y191" t="b">
        <f t="shared" si="58"/>
        <v>1</v>
      </c>
      <c r="Z191" s="178">
        <f t="shared" si="59"/>
        <v>0</v>
      </c>
      <c r="AA191" s="181">
        <f t="shared" si="60"/>
        <v>1.6459999985229956E-7</v>
      </c>
      <c r="AB191" s="46">
        <f t="shared" si="61"/>
        <v>1.0000027939766829</v>
      </c>
      <c r="AC191" s="46">
        <f t="shared" si="62"/>
        <v>1.0000035552810538</v>
      </c>
      <c r="AD191" t="s">
        <v>438</v>
      </c>
      <c r="AE191">
        <v>949487829</v>
      </c>
      <c r="AF191">
        <v>2.1881000000000001E-3</v>
      </c>
      <c r="AG191">
        <v>2077566.93</v>
      </c>
      <c r="AH191" t="b">
        <f t="shared" si="63"/>
        <v>1</v>
      </c>
      <c r="AI191" s="178">
        <f t="shared" si="64"/>
        <v>0</v>
      </c>
      <c r="AJ191" s="46">
        <f t="shared" si="65"/>
        <v>1.0000035552810538</v>
      </c>
      <c r="AK191" s="46">
        <f t="shared" si="66"/>
        <v>-2.300547668710351E-3</v>
      </c>
      <c r="AL191" t="s">
        <v>438</v>
      </c>
      <c r="AM191">
        <v>9740630</v>
      </c>
      <c r="AN191" t="b">
        <f t="shared" si="67"/>
        <v>1</v>
      </c>
      <c r="AO191" s="178">
        <f t="shared" si="68"/>
        <v>0</v>
      </c>
      <c r="AP191">
        <v>175</v>
      </c>
      <c r="AQ191" t="s">
        <v>438</v>
      </c>
      <c r="AR191">
        <v>9740630</v>
      </c>
      <c r="AS191">
        <v>2077566.93</v>
      </c>
      <c r="AT191">
        <v>11818197</v>
      </c>
      <c r="AU191" t="b">
        <f t="shared" si="69"/>
        <v>1</v>
      </c>
      <c r="AV191" s="46">
        <f t="shared" si="70"/>
        <v>0</v>
      </c>
      <c r="AW191" s="46">
        <f t="shared" si="71"/>
        <v>-2.300547668710351E-3</v>
      </c>
      <c r="AX191" s="46">
        <f t="shared" si="72"/>
        <v>6.7699452862143517E-2</v>
      </c>
    </row>
    <row r="192" spans="1:50" x14ac:dyDescent="0.25">
      <c r="A192" s="41" t="s">
        <v>481</v>
      </c>
      <c r="B192" s="41" t="s">
        <v>210</v>
      </c>
      <c r="C192" s="84" t="s">
        <v>439</v>
      </c>
      <c r="D192" s="84"/>
      <c r="E192" s="84"/>
      <c r="F192" s="84"/>
      <c r="G192" s="42">
        <v>4093305</v>
      </c>
      <c r="H192" s="43">
        <v>1001</v>
      </c>
      <c r="I192" s="44">
        <f t="shared" si="73"/>
        <v>1001</v>
      </c>
      <c r="J192" s="45">
        <v>3.6199284522999999</v>
      </c>
      <c r="K192" s="37">
        <f t="shared" si="74"/>
        <v>3.6173013014047738E-3</v>
      </c>
      <c r="L192" s="37">
        <f t="shared" si="75"/>
        <v>9.2825103812546204E-4</v>
      </c>
      <c r="M192" s="38">
        <f t="shared" si="76"/>
        <v>1</v>
      </c>
      <c r="N192" s="37">
        <f t="shared" si="77"/>
        <v>4.608294930875576E-3</v>
      </c>
      <c r="O192" s="39">
        <f t="shared" si="78"/>
        <v>4093305</v>
      </c>
      <c r="P192" s="39">
        <f t="shared" si="79"/>
        <v>881363.0629567412</v>
      </c>
      <c r="Q192" s="39">
        <f t="shared" si="80"/>
        <v>0</v>
      </c>
      <c r="R192" s="39">
        <f t="shared" si="81"/>
        <v>4974668.0629567411</v>
      </c>
      <c r="S192" t="s">
        <v>439</v>
      </c>
      <c r="T192">
        <v>1001</v>
      </c>
      <c r="U192">
        <v>3.6199279999999998</v>
      </c>
      <c r="V192">
        <v>9.9930000000000006E-4</v>
      </c>
      <c r="W192">
        <v>3.6172999999999999E-3</v>
      </c>
      <c r="X192">
        <v>9.2829999999999996E-4</v>
      </c>
      <c r="Y192" t="b">
        <f t="shared" si="58"/>
        <v>1</v>
      </c>
      <c r="Z192" s="178">
        <f t="shared" si="59"/>
        <v>0</v>
      </c>
      <c r="AA192" s="181">
        <f t="shared" si="60"/>
        <v>-4.5230000011997618E-7</v>
      </c>
      <c r="AB192" s="46">
        <f t="shared" si="61"/>
        <v>0.99999964022770971</v>
      </c>
      <c r="AC192" s="46">
        <f t="shared" si="62"/>
        <v>1.0000527463719693</v>
      </c>
      <c r="AD192" t="s">
        <v>439</v>
      </c>
      <c r="AE192">
        <v>949487829</v>
      </c>
      <c r="AF192">
        <v>9.2829999999999996E-4</v>
      </c>
      <c r="AG192">
        <v>881363.06</v>
      </c>
      <c r="AH192" t="b">
        <f t="shared" si="63"/>
        <v>1</v>
      </c>
      <c r="AI192" s="178">
        <f t="shared" si="64"/>
        <v>0</v>
      </c>
      <c r="AJ192" s="46">
        <f t="shared" si="65"/>
        <v>1.0000527463719693</v>
      </c>
      <c r="AK192" s="46">
        <f t="shared" si="66"/>
        <v>-2.9567411402240396E-3</v>
      </c>
      <c r="AL192" t="s">
        <v>439</v>
      </c>
      <c r="AM192">
        <v>4093305</v>
      </c>
      <c r="AN192" t="b">
        <f t="shared" si="67"/>
        <v>1</v>
      </c>
      <c r="AO192" s="178">
        <f t="shared" si="68"/>
        <v>0</v>
      </c>
      <c r="AP192">
        <v>176</v>
      </c>
      <c r="AQ192" t="s">
        <v>439</v>
      </c>
      <c r="AR192">
        <v>4093305</v>
      </c>
      <c r="AS192">
        <v>881363.06</v>
      </c>
      <c r="AT192">
        <v>4974668</v>
      </c>
      <c r="AU192" t="b">
        <f t="shared" si="69"/>
        <v>1</v>
      </c>
      <c r="AV192" s="46">
        <f t="shared" si="70"/>
        <v>0</v>
      </c>
      <c r="AW192" s="46">
        <f t="shared" si="71"/>
        <v>-2.9567411402240396E-3</v>
      </c>
      <c r="AX192" s="46">
        <f t="shared" si="72"/>
        <v>-6.2956741079688072E-2</v>
      </c>
    </row>
    <row r="193" spans="1:50" x14ac:dyDescent="0.25">
      <c r="A193" s="41" t="s">
        <v>481</v>
      </c>
      <c r="B193" s="41" t="s">
        <v>211</v>
      </c>
      <c r="C193" s="84" t="s">
        <v>440</v>
      </c>
      <c r="D193" s="84"/>
      <c r="E193" s="84"/>
      <c r="F193" s="84"/>
      <c r="G193" s="42">
        <v>47884691</v>
      </c>
      <c r="H193" s="43">
        <v>11795</v>
      </c>
      <c r="I193" s="44">
        <f t="shared" si="73"/>
        <v>11795</v>
      </c>
      <c r="J193" s="45">
        <v>3.7666313092000001</v>
      </c>
      <c r="K193" s="37">
        <f t="shared" si="74"/>
        <v>4.4350822421691735E-2</v>
      </c>
      <c r="L193" s="37">
        <f t="shared" si="75"/>
        <v>1.138105275849307E-2</v>
      </c>
      <c r="M193" s="38">
        <f t="shared" si="76"/>
        <v>1</v>
      </c>
      <c r="N193" s="37">
        <f t="shared" si="77"/>
        <v>4.608294930875576E-3</v>
      </c>
      <c r="O193" s="39">
        <f t="shared" si="78"/>
        <v>47884691</v>
      </c>
      <c r="P193" s="39">
        <f t="shared" si="79"/>
        <v>10806171.075396046</v>
      </c>
      <c r="Q193" s="39">
        <f t="shared" si="80"/>
        <v>0</v>
      </c>
      <c r="R193" s="39">
        <f t="shared" si="81"/>
        <v>58690862.075396046</v>
      </c>
      <c r="S193" t="s">
        <v>440</v>
      </c>
      <c r="T193">
        <v>11795</v>
      </c>
      <c r="U193">
        <v>3.7666309999999998</v>
      </c>
      <c r="V193">
        <v>1.1774700000000001E-2</v>
      </c>
      <c r="W193">
        <v>4.4350800000000003E-2</v>
      </c>
      <c r="X193">
        <v>1.13811E-2</v>
      </c>
      <c r="Y193" t="b">
        <f t="shared" si="58"/>
        <v>1</v>
      </c>
      <c r="Z193" s="178">
        <f t="shared" si="59"/>
        <v>0</v>
      </c>
      <c r="AA193" s="181">
        <f t="shared" si="60"/>
        <v>-3.0920000027023775E-7</v>
      </c>
      <c r="AB193" s="46">
        <f t="shared" si="61"/>
        <v>0.99999949444699088</v>
      </c>
      <c r="AC193" s="46">
        <f t="shared" si="62"/>
        <v>1.0000041508907773</v>
      </c>
      <c r="AD193" t="s">
        <v>440</v>
      </c>
      <c r="AE193">
        <v>949487829</v>
      </c>
      <c r="AF193">
        <v>1.13811E-2</v>
      </c>
      <c r="AG193">
        <v>10806171.08</v>
      </c>
      <c r="AH193" t="b">
        <f t="shared" si="63"/>
        <v>1</v>
      </c>
      <c r="AI193" s="178">
        <f t="shared" si="64"/>
        <v>0</v>
      </c>
      <c r="AJ193" s="46">
        <f t="shared" si="65"/>
        <v>1.0000041508907773</v>
      </c>
      <c r="AK193" s="46">
        <f t="shared" si="66"/>
        <v>4.6039540320634842E-3</v>
      </c>
      <c r="AL193" t="s">
        <v>440</v>
      </c>
      <c r="AM193">
        <v>47884691</v>
      </c>
      <c r="AN193" t="b">
        <f t="shared" si="67"/>
        <v>1</v>
      </c>
      <c r="AO193" s="178">
        <f t="shared" si="68"/>
        <v>0</v>
      </c>
      <c r="AP193">
        <v>177</v>
      </c>
      <c r="AQ193" t="s">
        <v>440</v>
      </c>
      <c r="AR193">
        <v>47884691</v>
      </c>
      <c r="AS193">
        <v>10806171.08</v>
      </c>
      <c r="AT193">
        <v>58690862</v>
      </c>
      <c r="AU193" t="b">
        <f t="shared" si="69"/>
        <v>1</v>
      </c>
      <c r="AV193" s="46">
        <f t="shared" si="70"/>
        <v>0</v>
      </c>
      <c r="AW193" s="46">
        <f t="shared" si="71"/>
        <v>4.6039540320634842E-3</v>
      </c>
      <c r="AX193" s="46">
        <f t="shared" si="72"/>
        <v>-7.5396046042442322E-2</v>
      </c>
    </row>
    <row r="194" spans="1:50" x14ac:dyDescent="0.25">
      <c r="A194" s="41" t="s">
        <v>481</v>
      </c>
      <c r="B194" s="41" t="s">
        <v>212</v>
      </c>
      <c r="C194" s="84" t="s">
        <v>441</v>
      </c>
      <c r="D194" s="84"/>
      <c r="E194" s="84"/>
      <c r="F194" s="84"/>
      <c r="G194" s="42">
        <v>37994625</v>
      </c>
      <c r="H194" s="43">
        <v>5677</v>
      </c>
      <c r="I194" s="44">
        <f t="shared" si="73"/>
        <v>5677</v>
      </c>
      <c r="J194" s="45">
        <v>4.0556727464</v>
      </c>
      <c r="K194" s="37">
        <f t="shared" si="74"/>
        <v>2.2984360191262491E-2</v>
      </c>
      <c r="L194" s="37">
        <f t="shared" si="75"/>
        <v>5.8981142101442955E-3</v>
      </c>
      <c r="M194" s="38">
        <f t="shared" si="76"/>
        <v>1</v>
      </c>
      <c r="N194" s="37">
        <f t="shared" si="77"/>
        <v>4.608294930875576E-3</v>
      </c>
      <c r="O194" s="39">
        <f t="shared" si="78"/>
        <v>37994625</v>
      </c>
      <c r="P194" s="39">
        <f t="shared" si="79"/>
        <v>5600187.6565839574</v>
      </c>
      <c r="Q194" s="39">
        <f t="shared" si="80"/>
        <v>0</v>
      </c>
      <c r="R194" s="39">
        <f t="shared" si="81"/>
        <v>43594812.656583957</v>
      </c>
      <c r="S194" t="s">
        <v>441</v>
      </c>
      <c r="T194">
        <v>5677</v>
      </c>
      <c r="U194">
        <v>4.0556729999999996</v>
      </c>
      <c r="V194">
        <v>5.6671999999999998E-3</v>
      </c>
      <c r="W194">
        <v>2.2984399999999999E-2</v>
      </c>
      <c r="X194">
        <v>5.8980999999999999E-3</v>
      </c>
      <c r="Y194" t="b">
        <f t="shared" si="58"/>
        <v>1</v>
      </c>
      <c r="Z194" s="178">
        <f t="shared" si="59"/>
        <v>0</v>
      </c>
      <c r="AA194" s="181">
        <f t="shared" si="60"/>
        <v>2.5359999966667601E-7</v>
      </c>
      <c r="AB194" s="46">
        <f t="shared" si="61"/>
        <v>1.0000017319924146</v>
      </c>
      <c r="AC194" s="46">
        <f t="shared" si="62"/>
        <v>0.99999759073090322</v>
      </c>
      <c r="AD194" t="s">
        <v>441</v>
      </c>
      <c r="AE194">
        <v>949487829</v>
      </c>
      <c r="AF194">
        <v>5.8980999999999999E-3</v>
      </c>
      <c r="AG194">
        <v>5600187.6600000001</v>
      </c>
      <c r="AH194" t="b">
        <f t="shared" si="63"/>
        <v>1</v>
      </c>
      <c r="AI194" s="178">
        <f t="shared" si="64"/>
        <v>0</v>
      </c>
      <c r="AJ194" s="46">
        <f t="shared" si="65"/>
        <v>0.99999759073090322</v>
      </c>
      <c r="AK194" s="46">
        <f t="shared" si="66"/>
        <v>3.4160427749156952E-3</v>
      </c>
      <c r="AL194" t="s">
        <v>441</v>
      </c>
      <c r="AM194">
        <v>37994625</v>
      </c>
      <c r="AN194" t="b">
        <f t="shared" si="67"/>
        <v>1</v>
      </c>
      <c r="AO194" s="178">
        <f t="shared" si="68"/>
        <v>0</v>
      </c>
      <c r="AP194">
        <v>178</v>
      </c>
      <c r="AQ194" t="s">
        <v>441</v>
      </c>
      <c r="AR194">
        <v>37994625</v>
      </c>
      <c r="AS194">
        <v>5600187.6600000001</v>
      </c>
      <c r="AT194">
        <v>43594813</v>
      </c>
      <c r="AU194" t="b">
        <f t="shared" si="69"/>
        <v>1</v>
      </c>
      <c r="AV194" s="46">
        <f t="shared" si="70"/>
        <v>0</v>
      </c>
      <c r="AW194" s="46">
        <f t="shared" si="71"/>
        <v>3.4160427749156952E-3</v>
      </c>
      <c r="AX194" s="46">
        <f t="shared" si="72"/>
        <v>0.34341604262590408</v>
      </c>
    </row>
    <row r="195" spans="1:50" x14ac:dyDescent="0.25">
      <c r="A195" s="41" t="s">
        <v>481</v>
      </c>
      <c r="B195" s="41" t="s">
        <v>213</v>
      </c>
      <c r="C195" s="84" t="s">
        <v>442</v>
      </c>
      <c r="D195" s="84"/>
      <c r="E195" s="84"/>
      <c r="F195" s="84"/>
      <c r="G195" s="42">
        <v>33891582</v>
      </c>
      <c r="H195" s="43">
        <v>6363</v>
      </c>
      <c r="I195" s="44">
        <f t="shared" si="73"/>
        <v>6363</v>
      </c>
      <c r="J195" s="45">
        <v>3.7830189848</v>
      </c>
      <c r="K195" s="37">
        <f t="shared" si="74"/>
        <v>2.4029850248902546E-2</v>
      </c>
      <c r="L195" s="37">
        <f t="shared" si="75"/>
        <v>6.1664018507058783E-3</v>
      </c>
      <c r="M195" s="38">
        <f t="shared" si="76"/>
        <v>1</v>
      </c>
      <c r="N195" s="37">
        <f t="shared" si="77"/>
        <v>4.608294930875576E-3</v>
      </c>
      <c r="O195" s="39">
        <f t="shared" si="78"/>
        <v>33891582</v>
      </c>
      <c r="P195" s="39">
        <f t="shared" si="79"/>
        <v>5854923.5059683062</v>
      </c>
      <c r="Q195" s="39">
        <f t="shared" si="80"/>
        <v>0</v>
      </c>
      <c r="R195" s="39">
        <f t="shared" si="81"/>
        <v>39746505.505968302</v>
      </c>
      <c r="S195" t="s">
        <v>442</v>
      </c>
      <c r="T195">
        <v>6363</v>
      </c>
      <c r="U195">
        <v>3.7830189999999999</v>
      </c>
      <c r="V195">
        <v>6.352E-3</v>
      </c>
      <c r="W195">
        <v>2.40299E-2</v>
      </c>
      <c r="X195">
        <v>6.1663999999999998E-3</v>
      </c>
      <c r="Y195" t="b">
        <f t="shared" si="58"/>
        <v>1</v>
      </c>
      <c r="Z195" s="178">
        <f t="shared" si="59"/>
        <v>0</v>
      </c>
      <c r="AA195" s="181">
        <f t="shared" si="60"/>
        <v>1.519999992538601E-8</v>
      </c>
      <c r="AB195" s="46">
        <f t="shared" si="61"/>
        <v>1.0000020703873282</v>
      </c>
      <c r="AC195" s="46">
        <f t="shared" si="62"/>
        <v>0.99999969987264481</v>
      </c>
      <c r="AD195" t="s">
        <v>442</v>
      </c>
      <c r="AE195">
        <v>949487829</v>
      </c>
      <c r="AF195">
        <v>6.1663999999999998E-3</v>
      </c>
      <c r="AG195">
        <v>5854923.5099999998</v>
      </c>
      <c r="AH195" t="b">
        <f t="shared" si="63"/>
        <v>1</v>
      </c>
      <c r="AI195" s="178">
        <f t="shared" si="64"/>
        <v>0</v>
      </c>
      <c r="AJ195" s="46">
        <f t="shared" si="65"/>
        <v>0.99999969987264481</v>
      </c>
      <c r="AK195" s="46">
        <f t="shared" si="66"/>
        <v>4.0316935628652573E-3</v>
      </c>
      <c r="AL195" t="s">
        <v>442</v>
      </c>
      <c r="AM195">
        <v>33891582</v>
      </c>
      <c r="AN195" t="b">
        <f t="shared" si="67"/>
        <v>1</v>
      </c>
      <c r="AO195" s="178">
        <f t="shared" si="68"/>
        <v>0</v>
      </c>
      <c r="AP195">
        <v>179</v>
      </c>
      <c r="AQ195" t="s">
        <v>442</v>
      </c>
      <c r="AR195">
        <v>33891582</v>
      </c>
      <c r="AS195">
        <v>5854923.5099999998</v>
      </c>
      <c r="AT195">
        <v>39746506</v>
      </c>
      <c r="AU195" t="b">
        <f t="shared" si="69"/>
        <v>1</v>
      </c>
      <c r="AV195" s="46">
        <f t="shared" si="70"/>
        <v>0</v>
      </c>
      <c r="AW195" s="46">
        <f t="shared" si="71"/>
        <v>4.0316935628652573E-3</v>
      </c>
      <c r="AX195" s="46">
        <f t="shared" si="72"/>
        <v>0.49403169751167297</v>
      </c>
    </row>
    <row r="196" spans="1:50" x14ac:dyDescent="0.25">
      <c r="A196" s="41" t="s">
        <v>481</v>
      </c>
      <c r="B196" s="41" t="s">
        <v>214</v>
      </c>
      <c r="C196" s="84" t="s">
        <v>443</v>
      </c>
      <c r="D196" s="84"/>
      <c r="E196" s="84"/>
      <c r="F196" s="84"/>
      <c r="G196" s="42">
        <v>25457030</v>
      </c>
      <c r="H196" s="43">
        <v>5249</v>
      </c>
      <c r="I196" s="44">
        <f t="shared" si="73"/>
        <v>5249</v>
      </c>
      <c r="J196" s="45">
        <v>3.5902639127999998</v>
      </c>
      <c r="K196" s="37">
        <f t="shared" si="74"/>
        <v>1.8812805563079762E-2</v>
      </c>
      <c r="L196" s="37">
        <f t="shared" si="75"/>
        <v>4.8276338736835444E-3</v>
      </c>
      <c r="M196" s="38">
        <f t="shared" si="76"/>
        <v>1</v>
      </c>
      <c r="N196" s="37">
        <f t="shared" si="77"/>
        <v>4.608294930875576E-3</v>
      </c>
      <c r="O196" s="39">
        <f t="shared" si="78"/>
        <v>25457030</v>
      </c>
      <c r="P196" s="39">
        <f t="shared" si="79"/>
        <v>4583779.6059306487</v>
      </c>
      <c r="Q196" s="39">
        <f t="shared" si="80"/>
        <v>0</v>
      </c>
      <c r="R196" s="39">
        <f t="shared" si="81"/>
        <v>30040809.605930649</v>
      </c>
      <c r="S196" t="s">
        <v>443</v>
      </c>
      <c r="T196">
        <v>5249</v>
      </c>
      <c r="U196">
        <v>3.5902639999999999</v>
      </c>
      <c r="V196">
        <v>5.2399999999999999E-3</v>
      </c>
      <c r="W196">
        <v>1.8812800000000001E-2</v>
      </c>
      <c r="X196">
        <v>4.8275999999999996E-3</v>
      </c>
      <c r="Y196" t="b">
        <f t="shared" si="58"/>
        <v>1</v>
      </c>
      <c r="Z196" s="178">
        <f t="shared" si="59"/>
        <v>0</v>
      </c>
      <c r="AA196" s="181">
        <f t="shared" si="60"/>
        <v>8.7200000109532994E-8</v>
      </c>
      <c r="AB196" s="46">
        <f t="shared" si="61"/>
        <v>0.99999970429292206</v>
      </c>
      <c r="AC196" s="46">
        <f t="shared" si="62"/>
        <v>0.9999929833776896</v>
      </c>
      <c r="AD196" t="s">
        <v>443</v>
      </c>
      <c r="AE196">
        <v>949487829</v>
      </c>
      <c r="AF196">
        <v>4.8275999999999996E-3</v>
      </c>
      <c r="AG196">
        <v>4583779.6100000003</v>
      </c>
      <c r="AH196" t="b">
        <f t="shared" si="63"/>
        <v>1</v>
      </c>
      <c r="AI196" s="178">
        <f t="shared" si="64"/>
        <v>0</v>
      </c>
      <c r="AJ196" s="46">
        <f t="shared" si="65"/>
        <v>0.9999929833776896</v>
      </c>
      <c r="AK196" s="46">
        <f t="shared" si="66"/>
        <v>4.0693515911698341E-3</v>
      </c>
      <c r="AL196" t="s">
        <v>443</v>
      </c>
      <c r="AM196">
        <v>25457030</v>
      </c>
      <c r="AN196" t="b">
        <f t="shared" si="67"/>
        <v>1</v>
      </c>
      <c r="AO196" s="178">
        <f t="shared" si="68"/>
        <v>0</v>
      </c>
      <c r="AP196">
        <v>180</v>
      </c>
      <c r="AQ196" t="s">
        <v>443</v>
      </c>
      <c r="AR196">
        <v>25457030</v>
      </c>
      <c r="AS196">
        <v>4583779.6100000003</v>
      </c>
      <c r="AT196">
        <v>30040810</v>
      </c>
      <c r="AU196" t="b">
        <f t="shared" si="69"/>
        <v>1</v>
      </c>
      <c r="AV196" s="46">
        <f t="shared" si="70"/>
        <v>0</v>
      </c>
      <c r="AW196" s="46">
        <f t="shared" si="71"/>
        <v>4.0693515911698341E-3</v>
      </c>
      <c r="AX196" s="46">
        <f t="shared" si="72"/>
        <v>0.39406935125589371</v>
      </c>
    </row>
    <row r="197" spans="1:50" x14ac:dyDescent="0.25">
      <c r="A197" s="41" t="s">
        <v>481</v>
      </c>
      <c r="B197" s="41" t="s">
        <v>215</v>
      </c>
      <c r="C197" s="84" t="s">
        <v>444</v>
      </c>
      <c r="D197" s="84"/>
      <c r="E197" s="84"/>
      <c r="F197" s="84"/>
      <c r="G197" s="42">
        <v>4812087</v>
      </c>
      <c r="H197" s="43">
        <v>1605</v>
      </c>
      <c r="I197" s="44">
        <f t="shared" si="73"/>
        <v>1605</v>
      </c>
      <c r="J197" s="45">
        <v>3.6761248527000001</v>
      </c>
      <c r="K197" s="37">
        <f t="shared" si="74"/>
        <v>5.8900083441731131E-3</v>
      </c>
      <c r="L197" s="37">
        <f t="shared" si="75"/>
        <v>1.5114600373275697E-3</v>
      </c>
      <c r="M197" s="38">
        <f t="shared" si="76"/>
        <v>1</v>
      </c>
      <c r="N197" s="37">
        <f t="shared" si="77"/>
        <v>4.608294930875576E-3</v>
      </c>
      <c r="O197" s="39">
        <f t="shared" si="78"/>
        <v>4812087</v>
      </c>
      <c r="P197" s="39">
        <f t="shared" si="79"/>
        <v>1435112.9094624131</v>
      </c>
      <c r="Q197" s="39">
        <f t="shared" si="80"/>
        <v>0</v>
      </c>
      <c r="R197" s="39">
        <f t="shared" si="81"/>
        <v>6247199.9094624128</v>
      </c>
      <c r="S197" t="s">
        <v>444</v>
      </c>
      <c r="T197">
        <v>1605</v>
      </c>
      <c r="U197">
        <v>3.6761249999999999</v>
      </c>
      <c r="V197">
        <v>1.6022E-3</v>
      </c>
      <c r="W197">
        <v>5.8900000000000003E-3</v>
      </c>
      <c r="X197">
        <v>1.5115E-3</v>
      </c>
      <c r="Y197" t="b">
        <f t="shared" si="58"/>
        <v>1</v>
      </c>
      <c r="Z197" s="178">
        <f t="shared" si="59"/>
        <v>0</v>
      </c>
      <c r="AA197" s="181">
        <f t="shared" si="60"/>
        <v>1.4729999975315877E-7</v>
      </c>
      <c r="AB197" s="46">
        <f t="shared" si="61"/>
        <v>0.99999858333424585</v>
      </c>
      <c r="AC197" s="46">
        <f t="shared" si="62"/>
        <v>1.0000264397810352</v>
      </c>
      <c r="AD197" t="s">
        <v>444</v>
      </c>
      <c r="AE197">
        <v>949487829</v>
      </c>
      <c r="AF197">
        <v>1.5115E-3</v>
      </c>
      <c r="AG197">
        <v>1435112.91</v>
      </c>
      <c r="AH197" t="b">
        <f t="shared" si="63"/>
        <v>1</v>
      </c>
      <c r="AI197" s="178">
        <f t="shared" si="64"/>
        <v>0</v>
      </c>
      <c r="AJ197" s="46">
        <f t="shared" si="65"/>
        <v>1.0000264397810352</v>
      </c>
      <c r="AK197" s="46">
        <f t="shared" si="66"/>
        <v>5.3758686408400536E-4</v>
      </c>
      <c r="AL197" t="s">
        <v>444</v>
      </c>
      <c r="AM197">
        <v>4812087</v>
      </c>
      <c r="AN197" t="b">
        <f t="shared" si="67"/>
        <v>1</v>
      </c>
      <c r="AO197" s="178">
        <f t="shared" si="68"/>
        <v>0</v>
      </c>
      <c r="AP197">
        <v>181</v>
      </c>
      <c r="AQ197" t="s">
        <v>444</v>
      </c>
      <c r="AR197">
        <v>4812087</v>
      </c>
      <c r="AS197">
        <v>1435112.91</v>
      </c>
      <c r="AT197">
        <v>6247200</v>
      </c>
      <c r="AU197" t="b">
        <f t="shared" si="69"/>
        <v>1</v>
      </c>
      <c r="AV197" s="46">
        <f t="shared" si="70"/>
        <v>0</v>
      </c>
      <c r="AW197" s="46">
        <f t="shared" si="71"/>
        <v>5.3758686408400536E-4</v>
      </c>
      <c r="AX197" s="46">
        <f t="shared" si="72"/>
        <v>9.0537587180733681E-2</v>
      </c>
    </row>
    <row r="198" spans="1:50" x14ac:dyDescent="0.25">
      <c r="A198" s="41" t="s">
        <v>481</v>
      </c>
      <c r="B198" s="41" t="s">
        <v>216</v>
      </c>
      <c r="C198" s="84" t="s">
        <v>445</v>
      </c>
      <c r="D198" s="84"/>
      <c r="E198" s="84"/>
      <c r="F198" s="84"/>
      <c r="G198" s="42">
        <v>2758193</v>
      </c>
      <c r="H198" s="43">
        <v>1171</v>
      </c>
      <c r="I198" s="44">
        <f t="shared" si="73"/>
        <v>1171</v>
      </c>
      <c r="J198" s="45">
        <v>3.7253794888999998</v>
      </c>
      <c r="K198" s="37">
        <f t="shared" si="74"/>
        <v>4.3548984718410301E-3</v>
      </c>
      <c r="L198" s="37">
        <f t="shared" si="75"/>
        <v>1.1175289782599943E-3</v>
      </c>
      <c r="M198" s="38">
        <f t="shared" si="76"/>
        <v>1</v>
      </c>
      <c r="N198" s="37">
        <f t="shared" si="77"/>
        <v>4.608294930875576E-3</v>
      </c>
      <c r="O198" s="39">
        <f t="shared" si="78"/>
        <v>2758193</v>
      </c>
      <c r="P198" s="39">
        <f t="shared" si="79"/>
        <v>1061080.1634126701</v>
      </c>
      <c r="Q198" s="39">
        <f t="shared" si="80"/>
        <v>0</v>
      </c>
      <c r="R198" s="39">
        <f t="shared" si="81"/>
        <v>3819273.1634126701</v>
      </c>
      <c r="S198" t="s">
        <v>445</v>
      </c>
      <c r="T198">
        <v>1171</v>
      </c>
      <c r="U198">
        <v>3.7253790000000002</v>
      </c>
      <c r="V198">
        <v>1.1689999999999999E-3</v>
      </c>
      <c r="W198">
        <v>4.3549000000000001E-3</v>
      </c>
      <c r="X198">
        <v>1.1175E-3</v>
      </c>
      <c r="Y198" t="b">
        <f t="shared" si="58"/>
        <v>1</v>
      </c>
      <c r="Z198" s="178">
        <f t="shared" si="59"/>
        <v>0</v>
      </c>
      <c r="AA198" s="181">
        <f t="shared" si="60"/>
        <v>-4.8889999959556008E-7</v>
      </c>
      <c r="AB198" s="46">
        <f t="shared" si="61"/>
        <v>1.0000003509057627</v>
      </c>
      <c r="AC198" s="46">
        <f t="shared" si="62"/>
        <v>0.99997406934356248</v>
      </c>
      <c r="AD198" t="s">
        <v>445</v>
      </c>
      <c r="AE198">
        <v>949487829</v>
      </c>
      <c r="AF198">
        <v>1.1175E-3</v>
      </c>
      <c r="AG198">
        <v>1061080.1599999999</v>
      </c>
      <c r="AH198" t="b">
        <f t="shared" si="63"/>
        <v>1</v>
      </c>
      <c r="AI198" s="178">
        <f t="shared" si="64"/>
        <v>0</v>
      </c>
      <c r="AJ198" s="46">
        <f t="shared" si="65"/>
        <v>0.99997406934356248</v>
      </c>
      <c r="AK198" s="46">
        <f t="shared" si="66"/>
        <v>-3.4126702230423689E-3</v>
      </c>
      <c r="AL198" t="s">
        <v>445</v>
      </c>
      <c r="AM198">
        <v>2758193</v>
      </c>
      <c r="AN198" t="b">
        <f t="shared" si="67"/>
        <v>1</v>
      </c>
      <c r="AO198" s="178">
        <f t="shared" si="68"/>
        <v>0</v>
      </c>
      <c r="AP198">
        <v>182</v>
      </c>
      <c r="AQ198" t="s">
        <v>445</v>
      </c>
      <c r="AR198">
        <v>2758193</v>
      </c>
      <c r="AS198">
        <v>1061080.1599999999</v>
      </c>
      <c r="AT198">
        <v>3819273</v>
      </c>
      <c r="AU198" t="b">
        <f t="shared" si="69"/>
        <v>1</v>
      </c>
      <c r="AV198" s="46">
        <f t="shared" si="70"/>
        <v>0</v>
      </c>
      <c r="AW198" s="46">
        <f t="shared" si="71"/>
        <v>-3.4126702230423689E-3</v>
      </c>
      <c r="AX198" s="46">
        <f t="shared" si="72"/>
        <v>-0.16341267013922334</v>
      </c>
    </row>
    <row r="199" spans="1:50" x14ac:dyDescent="0.25">
      <c r="A199" s="41" t="s">
        <v>481</v>
      </c>
      <c r="B199" s="41" t="s">
        <v>217</v>
      </c>
      <c r="C199" s="84" t="s">
        <v>446</v>
      </c>
      <c r="D199" s="84"/>
      <c r="E199" s="84"/>
      <c r="F199" s="84"/>
      <c r="G199" s="42">
        <v>22755818</v>
      </c>
      <c r="H199" s="43">
        <v>6926</v>
      </c>
      <c r="I199" s="44">
        <f t="shared" si="73"/>
        <v>6926</v>
      </c>
      <c r="J199" s="45">
        <v>4.1142940354000004</v>
      </c>
      <c r="K199" s="37">
        <f t="shared" si="74"/>
        <v>2.8446473429567538E-2</v>
      </c>
      <c r="L199" s="37">
        <f t="shared" si="75"/>
        <v>7.2997702684456812E-3</v>
      </c>
      <c r="M199" s="38">
        <f t="shared" si="76"/>
        <v>1</v>
      </c>
      <c r="N199" s="37">
        <f t="shared" si="77"/>
        <v>4.608294930875576E-3</v>
      </c>
      <c r="O199" s="39">
        <f t="shared" si="78"/>
        <v>22755818</v>
      </c>
      <c r="P199" s="39">
        <f t="shared" si="79"/>
        <v>6931043.0243852371</v>
      </c>
      <c r="Q199" s="39">
        <f t="shared" si="80"/>
        <v>0</v>
      </c>
      <c r="R199" s="39">
        <f t="shared" si="81"/>
        <v>29686861.024385236</v>
      </c>
      <c r="S199" t="s">
        <v>446</v>
      </c>
      <c r="T199">
        <v>6926</v>
      </c>
      <c r="U199">
        <v>4.1142940000000001</v>
      </c>
      <c r="V199">
        <v>6.9141000000000003E-3</v>
      </c>
      <c r="W199">
        <v>2.84465E-2</v>
      </c>
      <c r="X199">
        <v>7.2998000000000004E-3</v>
      </c>
      <c r="Y199" t="b">
        <f t="shared" si="58"/>
        <v>1</v>
      </c>
      <c r="Z199" s="178">
        <f t="shared" si="59"/>
        <v>0</v>
      </c>
      <c r="AA199" s="181">
        <f t="shared" si="60"/>
        <v>-3.5400000264473874E-8</v>
      </c>
      <c r="AB199" s="46">
        <f t="shared" si="61"/>
        <v>1.000000934050139</v>
      </c>
      <c r="AC199" s="46">
        <f t="shared" si="62"/>
        <v>1.000004072943836</v>
      </c>
      <c r="AD199" t="s">
        <v>446</v>
      </c>
      <c r="AE199">
        <v>949487829</v>
      </c>
      <c r="AF199">
        <v>7.2998000000000004E-3</v>
      </c>
      <c r="AG199">
        <v>6931043.0199999996</v>
      </c>
      <c r="AH199" t="b">
        <f t="shared" si="63"/>
        <v>1</v>
      </c>
      <c r="AI199" s="178">
        <f t="shared" si="64"/>
        <v>0</v>
      </c>
      <c r="AJ199" s="46">
        <f t="shared" si="65"/>
        <v>1.000004072943836</v>
      </c>
      <c r="AK199" s="46">
        <f t="shared" si="66"/>
        <v>-4.3852375820279121E-3</v>
      </c>
      <c r="AL199" t="s">
        <v>446</v>
      </c>
      <c r="AM199">
        <v>22755818</v>
      </c>
      <c r="AN199" t="b">
        <f t="shared" si="67"/>
        <v>1</v>
      </c>
      <c r="AO199" s="178">
        <f t="shared" si="68"/>
        <v>0</v>
      </c>
      <c r="AP199">
        <v>183</v>
      </c>
      <c r="AQ199" t="s">
        <v>446</v>
      </c>
      <c r="AR199">
        <v>22755818</v>
      </c>
      <c r="AS199">
        <v>6931043.0199999996</v>
      </c>
      <c r="AT199">
        <v>29686861</v>
      </c>
      <c r="AU199" t="b">
        <f t="shared" si="69"/>
        <v>1</v>
      </c>
      <c r="AV199" s="46">
        <f t="shared" si="70"/>
        <v>0</v>
      </c>
      <c r="AW199" s="46">
        <f t="shared" si="71"/>
        <v>-4.3852375820279121E-3</v>
      </c>
      <c r="AX199" s="46">
        <f t="shared" si="72"/>
        <v>-2.4385236203670502E-2</v>
      </c>
    </row>
    <row r="200" spans="1:50" x14ac:dyDescent="0.25">
      <c r="A200" s="41" t="s">
        <v>481</v>
      </c>
      <c r="B200" s="41" t="s">
        <v>218</v>
      </c>
      <c r="C200" s="84" t="s">
        <v>447</v>
      </c>
      <c r="D200" s="84"/>
      <c r="E200" s="84"/>
      <c r="F200" s="84"/>
      <c r="G200" s="42">
        <v>12800340</v>
      </c>
      <c r="H200" s="43">
        <v>3400</v>
      </c>
      <c r="I200" s="44">
        <f t="shared" si="73"/>
        <v>3400</v>
      </c>
      <c r="J200" s="45">
        <v>4.0668274733000001</v>
      </c>
      <c r="K200" s="37">
        <f t="shared" si="74"/>
        <v>1.3803374980628454E-2</v>
      </c>
      <c r="L200" s="37">
        <f t="shared" si="75"/>
        <v>3.5421426328040417E-3</v>
      </c>
      <c r="M200" s="38">
        <f t="shared" si="76"/>
        <v>1</v>
      </c>
      <c r="N200" s="37">
        <f t="shared" si="77"/>
        <v>4.608294930875576E-3</v>
      </c>
      <c r="O200" s="39">
        <f t="shared" si="78"/>
        <v>12800340</v>
      </c>
      <c r="P200" s="39">
        <f t="shared" si="79"/>
        <v>3363221.3184294538</v>
      </c>
      <c r="Q200" s="39">
        <f t="shared" si="80"/>
        <v>0</v>
      </c>
      <c r="R200" s="39">
        <f t="shared" si="81"/>
        <v>16163561.318429453</v>
      </c>
      <c r="S200" t="s">
        <v>447</v>
      </c>
      <c r="T200">
        <v>3400</v>
      </c>
      <c r="U200">
        <v>4.066827</v>
      </c>
      <c r="V200">
        <v>3.3941000000000002E-3</v>
      </c>
      <c r="W200">
        <v>1.38034E-2</v>
      </c>
      <c r="X200">
        <v>3.5420999999999998E-3</v>
      </c>
      <c r="Y200" t="b">
        <f t="shared" si="58"/>
        <v>1</v>
      </c>
      <c r="Z200" s="178">
        <f t="shared" si="59"/>
        <v>0</v>
      </c>
      <c r="AA200" s="181">
        <f t="shared" si="60"/>
        <v>-4.7330000008116713E-7</v>
      </c>
      <c r="AB200" s="46">
        <f t="shared" si="61"/>
        <v>1.0000018125546528</v>
      </c>
      <c r="AC200" s="46">
        <f t="shared" si="62"/>
        <v>0.99998796411989543</v>
      </c>
      <c r="AD200" t="s">
        <v>447</v>
      </c>
      <c r="AE200">
        <v>949487829</v>
      </c>
      <c r="AF200">
        <v>3.5420999999999998E-3</v>
      </c>
      <c r="AG200">
        <v>3363221.32</v>
      </c>
      <c r="AH200" t="b">
        <f t="shared" si="63"/>
        <v>1</v>
      </c>
      <c r="AI200" s="178">
        <f t="shared" si="64"/>
        <v>0</v>
      </c>
      <c r="AJ200" s="46">
        <f t="shared" si="65"/>
        <v>0.99998796411989543</v>
      </c>
      <c r="AK200" s="46">
        <f t="shared" si="66"/>
        <v>1.570546068251133E-3</v>
      </c>
      <c r="AL200" t="s">
        <v>447</v>
      </c>
      <c r="AM200">
        <v>12800340</v>
      </c>
      <c r="AN200" t="b">
        <f t="shared" si="67"/>
        <v>1</v>
      </c>
      <c r="AO200" s="178">
        <f t="shared" si="68"/>
        <v>0</v>
      </c>
      <c r="AP200">
        <v>184</v>
      </c>
      <c r="AQ200" t="s">
        <v>447</v>
      </c>
      <c r="AR200">
        <v>12800340</v>
      </c>
      <c r="AS200">
        <v>3363221.32</v>
      </c>
      <c r="AT200">
        <v>16163561</v>
      </c>
      <c r="AU200" t="b">
        <f t="shared" si="69"/>
        <v>1</v>
      </c>
      <c r="AV200" s="46">
        <f t="shared" si="70"/>
        <v>0</v>
      </c>
      <c r="AW200" s="46">
        <f t="shared" si="71"/>
        <v>1.570546068251133E-3</v>
      </c>
      <c r="AX200" s="46">
        <f t="shared" si="72"/>
        <v>-0.31842945329844952</v>
      </c>
    </row>
    <row r="201" spans="1:50" x14ac:dyDescent="0.25">
      <c r="A201" s="41" t="s">
        <v>481</v>
      </c>
      <c r="B201" s="41" t="s">
        <v>219</v>
      </c>
      <c r="C201" s="84" t="s">
        <v>448</v>
      </c>
      <c r="D201" s="84"/>
      <c r="E201" s="84"/>
      <c r="F201" s="84"/>
      <c r="G201" s="42">
        <v>6433858</v>
      </c>
      <c r="H201" s="43">
        <v>1629</v>
      </c>
      <c r="I201" s="44">
        <f t="shared" si="73"/>
        <v>1629</v>
      </c>
      <c r="J201" s="45">
        <v>3.6807002359999998</v>
      </c>
      <c r="K201" s="37">
        <f t="shared" si="74"/>
        <v>5.9855236850399358E-3</v>
      </c>
      <c r="L201" s="37">
        <f t="shared" si="75"/>
        <v>1.5359706342972233E-3</v>
      </c>
      <c r="M201" s="38">
        <f t="shared" si="76"/>
        <v>1</v>
      </c>
      <c r="N201" s="37">
        <f t="shared" si="77"/>
        <v>4.608294930875576E-3</v>
      </c>
      <c r="O201" s="39">
        <f t="shared" si="78"/>
        <v>6433858</v>
      </c>
      <c r="P201" s="39">
        <f t="shared" si="79"/>
        <v>1458385.4229666234</v>
      </c>
      <c r="Q201" s="39">
        <f t="shared" si="80"/>
        <v>0</v>
      </c>
      <c r="R201" s="39">
        <f t="shared" si="81"/>
        <v>7892243.4229666237</v>
      </c>
      <c r="S201" t="s">
        <v>448</v>
      </c>
      <c r="T201">
        <v>1629</v>
      </c>
      <c r="U201">
        <v>3.6806999999999999</v>
      </c>
      <c r="V201">
        <v>1.6262E-3</v>
      </c>
      <c r="W201">
        <v>5.9855000000000004E-3</v>
      </c>
      <c r="X201">
        <v>1.536E-3</v>
      </c>
      <c r="Y201" t="b">
        <f t="shared" si="58"/>
        <v>1</v>
      </c>
      <c r="Z201" s="178">
        <f t="shared" si="59"/>
        <v>0</v>
      </c>
      <c r="AA201" s="181">
        <f t="shared" si="60"/>
        <v>-2.3599999998680232E-7</v>
      </c>
      <c r="AB201" s="46">
        <f t="shared" si="61"/>
        <v>0.99999604294608435</v>
      </c>
      <c r="AC201" s="46">
        <f t="shared" si="62"/>
        <v>1.0000191186615948</v>
      </c>
      <c r="AD201" t="s">
        <v>448</v>
      </c>
      <c r="AE201">
        <v>949487829</v>
      </c>
      <c r="AF201">
        <v>1.536E-3</v>
      </c>
      <c r="AG201">
        <v>1458385.42</v>
      </c>
      <c r="AH201" t="b">
        <f t="shared" si="63"/>
        <v>1</v>
      </c>
      <c r="AI201" s="178">
        <f t="shared" si="64"/>
        <v>0</v>
      </c>
      <c r="AJ201" s="46">
        <f t="shared" si="65"/>
        <v>1.0000191186615948</v>
      </c>
      <c r="AK201" s="46">
        <f t="shared" si="66"/>
        <v>-2.9666235204786062E-3</v>
      </c>
      <c r="AL201" t="s">
        <v>448</v>
      </c>
      <c r="AM201">
        <v>6433858</v>
      </c>
      <c r="AN201" t="b">
        <f t="shared" si="67"/>
        <v>1</v>
      </c>
      <c r="AO201" s="178">
        <f t="shared" si="68"/>
        <v>0</v>
      </c>
      <c r="AP201">
        <v>185</v>
      </c>
      <c r="AQ201" t="s">
        <v>448</v>
      </c>
      <c r="AR201">
        <v>6433858</v>
      </c>
      <c r="AS201">
        <v>1458385.42</v>
      </c>
      <c r="AT201">
        <v>7892243</v>
      </c>
      <c r="AU201" t="b">
        <f t="shared" si="69"/>
        <v>1</v>
      </c>
      <c r="AV201" s="46">
        <f t="shared" si="70"/>
        <v>0</v>
      </c>
      <c r="AW201" s="46">
        <f t="shared" si="71"/>
        <v>-2.9666235204786062E-3</v>
      </c>
      <c r="AX201" s="46">
        <f t="shared" si="72"/>
        <v>-0.42296662367880344</v>
      </c>
    </row>
    <row r="202" spans="1:50" x14ac:dyDescent="0.25">
      <c r="A202" s="41" t="s">
        <v>481</v>
      </c>
      <c r="B202" s="41" t="s">
        <v>220</v>
      </c>
      <c r="C202" s="84" t="s">
        <v>449</v>
      </c>
      <c r="D202" s="84"/>
      <c r="E202" s="84"/>
      <c r="F202" s="84"/>
      <c r="G202" s="42">
        <v>50781317</v>
      </c>
      <c r="H202" s="43">
        <v>10913</v>
      </c>
      <c r="I202" s="44">
        <f t="shared" si="73"/>
        <v>10913</v>
      </c>
      <c r="J202" s="45">
        <v>3.7937282798999998</v>
      </c>
      <c r="K202" s="37">
        <f t="shared" si="74"/>
        <v>4.1329580532968264E-2</v>
      </c>
      <c r="L202" s="37">
        <f t="shared" si="75"/>
        <v>1.0605759055824015E-2</v>
      </c>
      <c r="M202" s="38">
        <f t="shared" si="76"/>
        <v>1</v>
      </c>
      <c r="N202" s="37">
        <f t="shared" si="77"/>
        <v>4.608294930875576E-3</v>
      </c>
      <c r="O202" s="39">
        <f t="shared" si="78"/>
        <v>50781317</v>
      </c>
      <c r="P202" s="39">
        <f t="shared" si="79"/>
        <v>10070039.140811434</v>
      </c>
      <c r="Q202" s="39">
        <f t="shared" si="80"/>
        <v>0</v>
      </c>
      <c r="R202" s="39">
        <f t="shared" si="81"/>
        <v>60851356.140811436</v>
      </c>
      <c r="S202" t="s">
        <v>449</v>
      </c>
      <c r="T202">
        <v>10913</v>
      </c>
      <c r="U202">
        <v>3.7937280000000002</v>
      </c>
      <c r="V202">
        <v>1.08942E-2</v>
      </c>
      <c r="W202">
        <v>4.1329600000000001E-2</v>
      </c>
      <c r="X202">
        <v>1.06058E-2</v>
      </c>
      <c r="Y202" t="b">
        <f t="shared" si="58"/>
        <v>1</v>
      </c>
      <c r="Z202" s="178">
        <f t="shared" si="59"/>
        <v>0</v>
      </c>
      <c r="AA202" s="181">
        <f t="shared" si="60"/>
        <v>-2.7989999962230172E-7</v>
      </c>
      <c r="AB202" s="46">
        <f t="shared" si="61"/>
        <v>1.0000004710193398</v>
      </c>
      <c r="AC202" s="46">
        <f t="shared" si="62"/>
        <v>1.0000038605606416</v>
      </c>
      <c r="AD202" t="s">
        <v>449</v>
      </c>
      <c r="AE202">
        <v>949487829</v>
      </c>
      <c r="AF202">
        <v>1.06058E-2</v>
      </c>
      <c r="AG202">
        <v>10070039.140000001</v>
      </c>
      <c r="AH202" t="b">
        <f t="shared" si="63"/>
        <v>1</v>
      </c>
      <c r="AI202" s="178">
        <f t="shared" si="64"/>
        <v>0</v>
      </c>
      <c r="AJ202" s="46">
        <f t="shared" si="65"/>
        <v>1.0000038605606416</v>
      </c>
      <c r="AK202" s="46">
        <f t="shared" si="66"/>
        <v>-8.1143341958522797E-4</v>
      </c>
      <c r="AL202" t="s">
        <v>449</v>
      </c>
      <c r="AM202">
        <v>50781317</v>
      </c>
      <c r="AN202" t="b">
        <f t="shared" si="67"/>
        <v>1</v>
      </c>
      <c r="AO202" s="178">
        <f t="shared" si="68"/>
        <v>0</v>
      </c>
      <c r="AP202">
        <v>186</v>
      </c>
      <c r="AQ202" t="s">
        <v>449</v>
      </c>
      <c r="AR202">
        <v>50781317</v>
      </c>
      <c r="AS202">
        <v>10070039.140000001</v>
      </c>
      <c r="AT202">
        <v>60851356</v>
      </c>
      <c r="AU202" t="b">
        <f t="shared" si="69"/>
        <v>1</v>
      </c>
      <c r="AV202" s="46">
        <f t="shared" si="70"/>
        <v>0</v>
      </c>
      <c r="AW202" s="46">
        <f t="shared" si="71"/>
        <v>-8.1143341958522797E-4</v>
      </c>
      <c r="AX202" s="46">
        <f t="shared" si="72"/>
        <v>-0.14081143587827682</v>
      </c>
    </row>
    <row r="203" spans="1:50" x14ac:dyDescent="0.25">
      <c r="A203" s="41" t="s">
        <v>481</v>
      </c>
      <c r="B203" s="41" t="s">
        <v>221</v>
      </c>
      <c r="C203" s="84" t="s">
        <v>450</v>
      </c>
      <c r="D203" s="84"/>
      <c r="E203" s="84"/>
      <c r="F203" s="84"/>
      <c r="G203" s="42">
        <v>11152176</v>
      </c>
      <c r="H203" s="43">
        <v>2346</v>
      </c>
      <c r="I203" s="44">
        <f t="shared" si="73"/>
        <v>2346</v>
      </c>
      <c r="J203" s="45">
        <v>3.7093372089000001</v>
      </c>
      <c r="K203" s="37">
        <f t="shared" si="74"/>
        <v>8.68710246612041E-3</v>
      </c>
      <c r="L203" s="37">
        <f t="shared" si="75"/>
        <v>2.2292342303216386E-3</v>
      </c>
      <c r="M203" s="38">
        <f t="shared" si="76"/>
        <v>1</v>
      </c>
      <c r="N203" s="37">
        <f t="shared" si="77"/>
        <v>4.608294930875576E-3</v>
      </c>
      <c r="O203" s="39">
        <f t="shared" si="78"/>
        <v>11152176</v>
      </c>
      <c r="P203" s="39">
        <f t="shared" si="79"/>
        <v>2116630.7696805787</v>
      </c>
      <c r="Q203" s="39">
        <f t="shared" si="80"/>
        <v>0</v>
      </c>
      <c r="R203" s="39">
        <f t="shared" si="81"/>
        <v>13268806.769680578</v>
      </c>
      <c r="S203" t="s">
        <v>450</v>
      </c>
      <c r="T203">
        <v>2346</v>
      </c>
      <c r="U203">
        <v>3.7093370000000001</v>
      </c>
      <c r="V203">
        <v>2.3419999999999999E-3</v>
      </c>
      <c r="W203">
        <v>8.6870999999999997E-3</v>
      </c>
      <c r="X203">
        <v>2.2292000000000002E-3</v>
      </c>
      <c r="Y203" t="b">
        <f t="shared" si="58"/>
        <v>1</v>
      </c>
      <c r="Z203" s="178">
        <f t="shared" si="59"/>
        <v>0</v>
      </c>
      <c r="AA203" s="181">
        <f t="shared" si="60"/>
        <v>-2.0889999996498432E-7</v>
      </c>
      <c r="AB203" s="46">
        <f t="shared" si="61"/>
        <v>0.99999971611703442</v>
      </c>
      <c r="AC203" s="46">
        <f t="shared" si="62"/>
        <v>0.99998464480709437</v>
      </c>
      <c r="AD203" t="s">
        <v>450</v>
      </c>
      <c r="AE203">
        <v>949487829</v>
      </c>
      <c r="AF203">
        <v>2.2292000000000002E-3</v>
      </c>
      <c r="AG203">
        <v>2116630.77</v>
      </c>
      <c r="AH203" t="b">
        <f t="shared" si="63"/>
        <v>1</v>
      </c>
      <c r="AI203" s="178">
        <f t="shared" si="64"/>
        <v>0</v>
      </c>
      <c r="AJ203" s="46">
        <f t="shared" si="65"/>
        <v>0.99998464480709437</v>
      </c>
      <c r="AK203" s="46">
        <f t="shared" si="66"/>
        <v>3.1942129135131836E-4</v>
      </c>
      <c r="AL203" t="s">
        <v>450</v>
      </c>
      <c r="AM203">
        <v>11152176</v>
      </c>
      <c r="AN203" t="b">
        <f t="shared" si="67"/>
        <v>1</v>
      </c>
      <c r="AO203" s="178">
        <f t="shared" si="68"/>
        <v>0</v>
      </c>
      <c r="AP203">
        <v>187</v>
      </c>
      <c r="AQ203" t="s">
        <v>450</v>
      </c>
      <c r="AR203">
        <v>11152176</v>
      </c>
      <c r="AS203">
        <v>2116630.77</v>
      </c>
      <c r="AT203">
        <v>13268807</v>
      </c>
      <c r="AU203" t="b">
        <f t="shared" si="69"/>
        <v>1</v>
      </c>
      <c r="AV203" s="46">
        <f t="shared" si="70"/>
        <v>0</v>
      </c>
      <c r="AW203" s="46">
        <f t="shared" si="71"/>
        <v>3.1942129135131836E-4</v>
      </c>
      <c r="AX203" s="46">
        <f t="shared" si="72"/>
        <v>0.23031942173838615</v>
      </c>
    </row>
    <row r="204" spans="1:50" x14ac:dyDescent="0.25">
      <c r="A204" s="41" t="s">
        <v>481</v>
      </c>
      <c r="B204" s="41" t="s">
        <v>222</v>
      </c>
      <c r="C204" s="84" t="s">
        <v>451</v>
      </c>
      <c r="D204" s="84"/>
      <c r="E204" s="84"/>
      <c r="F204" s="84"/>
      <c r="G204" s="42">
        <v>35175908</v>
      </c>
      <c r="H204" s="43">
        <v>4615</v>
      </c>
      <c r="I204" s="44">
        <f t="shared" si="73"/>
        <v>4615</v>
      </c>
      <c r="J204" s="45">
        <v>3.7205518839999998</v>
      </c>
      <c r="K204" s="37">
        <f t="shared" si="74"/>
        <v>1.7140744878255253E-2</v>
      </c>
      <c r="L204" s="37">
        <f t="shared" si="75"/>
        <v>4.3985592854278279E-3</v>
      </c>
      <c r="M204" s="38">
        <f t="shared" si="76"/>
        <v>1</v>
      </c>
      <c r="N204" s="37">
        <f t="shared" si="77"/>
        <v>4.608294930875576E-3</v>
      </c>
      <c r="O204" s="39">
        <f t="shared" si="78"/>
        <v>35175908</v>
      </c>
      <c r="P204" s="39">
        <f t="shared" si="79"/>
        <v>4176378.5066486597</v>
      </c>
      <c r="Q204" s="39">
        <f t="shared" si="80"/>
        <v>0</v>
      </c>
      <c r="R204" s="39">
        <f t="shared" si="81"/>
        <v>39352286.50664866</v>
      </c>
      <c r="S204" t="s">
        <v>451</v>
      </c>
      <c r="T204">
        <v>4615</v>
      </c>
      <c r="U204">
        <v>3.7205520000000001</v>
      </c>
      <c r="V204">
        <v>4.607E-3</v>
      </c>
      <c r="W204">
        <v>1.7140699999999998E-2</v>
      </c>
      <c r="X204">
        <v>4.3985999999999999E-3</v>
      </c>
      <c r="Y204" t="b">
        <f t="shared" si="58"/>
        <v>1</v>
      </c>
      <c r="Z204" s="178">
        <f t="shared" si="59"/>
        <v>0</v>
      </c>
      <c r="AA204" s="181">
        <f t="shared" si="60"/>
        <v>1.1600000027200963E-7</v>
      </c>
      <c r="AB204" s="46">
        <f t="shared" si="61"/>
        <v>0.99999738177917163</v>
      </c>
      <c r="AC204" s="46">
        <f t="shared" si="62"/>
        <v>1.000009256342709</v>
      </c>
      <c r="AD204" t="s">
        <v>451</v>
      </c>
      <c r="AE204">
        <v>949487829</v>
      </c>
      <c r="AF204">
        <v>4.3985999999999999E-3</v>
      </c>
      <c r="AG204">
        <v>4176378.51</v>
      </c>
      <c r="AH204" t="b">
        <f t="shared" si="63"/>
        <v>1</v>
      </c>
      <c r="AI204" s="178">
        <f t="shared" si="64"/>
        <v>0</v>
      </c>
      <c r="AJ204" s="46">
        <f t="shared" si="65"/>
        <v>1.000009256342709</v>
      </c>
      <c r="AK204" s="46">
        <f t="shared" si="66"/>
        <v>3.3513400703668594E-3</v>
      </c>
      <c r="AL204" t="s">
        <v>451</v>
      </c>
      <c r="AM204">
        <v>35175908</v>
      </c>
      <c r="AN204" t="b">
        <f t="shared" si="67"/>
        <v>1</v>
      </c>
      <c r="AO204" s="178">
        <f t="shared" si="68"/>
        <v>0</v>
      </c>
      <c r="AP204">
        <v>188</v>
      </c>
      <c r="AQ204" t="s">
        <v>451</v>
      </c>
      <c r="AR204">
        <v>35175908</v>
      </c>
      <c r="AS204">
        <v>4176378.51</v>
      </c>
      <c r="AT204">
        <v>39352287</v>
      </c>
      <c r="AU204" t="b">
        <f t="shared" si="69"/>
        <v>1</v>
      </c>
      <c r="AV204" s="46">
        <f t="shared" si="70"/>
        <v>0</v>
      </c>
      <c r="AW204" s="46">
        <f t="shared" si="71"/>
        <v>3.3513400703668594E-3</v>
      </c>
      <c r="AX204" s="46">
        <f t="shared" si="72"/>
        <v>0.49335134029388428</v>
      </c>
    </row>
    <row r="205" spans="1:50" x14ac:dyDescent="0.25">
      <c r="A205" s="41" t="s">
        <v>481</v>
      </c>
      <c r="B205" s="41" t="s">
        <v>223</v>
      </c>
      <c r="C205" s="84" t="s">
        <v>452</v>
      </c>
      <c r="D205" s="84"/>
      <c r="E205" s="84"/>
      <c r="F205" s="84"/>
      <c r="G205" s="42">
        <v>8016613</v>
      </c>
      <c r="H205" s="43">
        <v>4057</v>
      </c>
      <c r="I205" s="44">
        <f t="shared" si="73"/>
        <v>4057</v>
      </c>
      <c r="J205" s="45">
        <v>3.8053181887999998</v>
      </c>
      <c r="K205" s="37">
        <f t="shared" si="74"/>
        <v>1.5411560127621198E-2</v>
      </c>
      <c r="L205" s="37">
        <f t="shared" si="75"/>
        <v>3.954825848220528E-3</v>
      </c>
      <c r="M205" s="38">
        <f t="shared" si="76"/>
        <v>1</v>
      </c>
      <c r="N205" s="37">
        <f t="shared" si="77"/>
        <v>4.608294930875576E-3</v>
      </c>
      <c r="O205" s="39">
        <f t="shared" si="78"/>
        <v>8016613</v>
      </c>
      <c r="P205" s="39">
        <f t="shared" si="79"/>
        <v>3755059.0086999927</v>
      </c>
      <c r="Q205" s="39">
        <f t="shared" si="80"/>
        <v>0</v>
      </c>
      <c r="R205" s="39">
        <f t="shared" si="81"/>
        <v>11771672.008699993</v>
      </c>
      <c r="S205" t="s">
        <v>452</v>
      </c>
      <c r="T205">
        <v>4057</v>
      </c>
      <c r="U205">
        <v>3.8053180000000002</v>
      </c>
      <c r="V205">
        <v>4.0499999999999998E-3</v>
      </c>
      <c r="W205">
        <v>1.5411599999999999E-2</v>
      </c>
      <c r="X205">
        <v>3.9547999999999996E-3</v>
      </c>
      <c r="Y205" t="b">
        <f t="shared" si="58"/>
        <v>1</v>
      </c>
      <c r="Z205" s="178">
        <f t="shared" si="59"/>
        <v>0</v>
      </c>
      <c r="AA205" s="181">
        <f t="shared" si="60"/>
        <v>-1.8879999963417049E-7</v>
      </c>
      <c r="AB205" s="46">
        <f t="shared" si="61"/>
        <v>1.0000025871734251</v>
      </c>
      <c r="AC205" s="46">
        <f t="shared" si="62"/>
        <v>0.99999346413179224</v>
      </c>
      <c r="AD205" t="s">
        <v>452</v>
      </c>
      <c r="AE205">
        <v>949487829</v>
      </c>
      <c r="AF205">
        <v>3.9547999999999996E-3</v>
      </c>
      <c r="AG205">
        <v>3755059.01</v>
      </c>
      <c r="AH205" t="b">
        <f t="shared" si="63"/>
        <v>1</v>
      </c>
      <c r="AI205" s="178">
        <f t="shared" si="64"/>
        <v>0</v>
      </c>
      <c r="AJ205" s="46">
        <f t="shared" si="65"/>
        <v>0.99999346413179224</v>
      </c>
      <c r="AK205" s="46">
        <f t="shared" si="66"/>
        <v>1.3000071048736572E-3</v>
      </c>
      <c r="AL205" t="s">
        <v>452</v>
      </c>
      <c r="AM205">
        <v>8016613</v>
      </c>
      <c r="AN205" t="b">
        <f t="shared" si="67"/>
        <v>1</v>
      </c>
      <c r="AO205" s="178">
        <f t="shared" si="68"/>
        <v>0</v>
      </c>
      <c r="AP205">
        <v>189</v>
      </c>
      <c r="AQ205" t="s">
        <v>452</v>
      </c>
      <c r="AR205">
        <v>8016613</v>
      </c>
      <c r="AS205">
        <v>3755059.01</v>
      </c>
      <c r="AT205">
        <v>11771672</v>
      </c>
      <c r="AU205" t="b">
        <f t="shared" si="69"/>
        <v>1</v>
      </c>
      <c r="AV205" s="46">
        <f t="shared" si="70"/>
        <v>0</v>
      </c>
      <c r="AW205" s="46">
        <f t="shared" si="71"/>
        <v>1.3000071048736572E-3</v>
      </c>
      <c r="AX205" s="46">
        <f t="shared" si="72"/>
        <v>-8.6999926716089249E-3</v>
      </c>
    </row>
    <row r="206" spans="1:50" x14ac:dyDescent="0.25">
      <c r="A206" s="41" t="s">
        <v>481</v>
      </c>
      <c r="B206" s="41" t="s">
        <v>224</v>
      </c>
      <c r="C206" s="84" t="s">
        <v>453</v>
      </c>
      <c r="D206" s="84"/>
      <c r="E206" s="84"/>
      <c r="F206" s="84"/>
      <c r="G206" s="42">
        <v>1551408</v>
      </c>
      <c r="H206" s="43">
        <v>474</v>
      </c>
      <c r="I206" s="44">
        <f t="shared" si="73"/>
        <v>474</v>
      </c>
      <c r="J206" s="45">
        <v>3.7691485574999999</v>
      </c>
      <c r="K206" s="37">
        <f t="shared" si="74"/>
        <v>1.7834963181136176E-3</v>
      </c>
      <c r="L206" s="37">
        <f t="shared" si="75"/>
        <v>4.5767055902669237E-4</v>
      </c>
      <c r="M206" s="38">
        <f t="shared" si="76"/>
        <v>1</v>
      </c>
      <c r="N206" s="37">
        <f t="shared" si="77"/>
        <v>4.608294930875576E-3</v>
      </c>
      <c r="O206" s="39">
        <f t="shared" si="78"/>
        <v>1551408</v>
      </c>
      <c r="P206" s="39">
        <f t="shared" si="79"/>
        <v>434552.62548747048</v>
      </c>
      <c r="Q206" s="39">
        <f t="shared" si="80"/>
        <v>0</v>
      </c>
      <c r="R206" s="39">
        <f t="shared" si="81"/>
        <v>1985960.6254874705</v>
      </c>
      <c r="S206" t="s">
        <v>453</v>
      </c>
      <c r="T206">
        <v>474</v>
      </c>
      <c r="U206">
        <v>3.7691490000000001</v>
      </c>
      <c r="V206">
        <v>4.7320000000000001E-4</v>
      </c>
      <c r="W206">
        <v>1.7834999999999999E-3</v>
      </c>
      <c r="X206">
        <v>4.5770000000000001E-4</v>
      </c>
      <c r="Y206" t="b">
        <f t="shared" si="58"/>
        <v>1</v>
      </c>
      <c r="Z206" s="178">
        <f t="shared" si="59"/>
        <v>0</v>
      </c>
      <c r="AA206" s="181">
        <f t="shared" si="60"/>
        <v>4.4250000019729896E-7</v>
      </c>
      <c r="AB206" s="46">
        <f t="shared" si="61"/>
        <v>1.0000020644205121</v>
      </c>
      <c r="AC206" s="46">
        <f t="shared" si="62"/>
        <v>1.000064327872368</v>
      </c>
      <c r="AD206" t="s">
        <v>453</v>
      </c>
      <c r="AE206">
        <v>949487829</v>
      </c>
      <c r="AF206">
        <v>4.5770000000000001E-4</v>
      </c>
      <c r="AG206">
        <v>434552.63</v>
      </c>
      <c r="AH206" t="b">
        <f t="shared" si="63"/>
        <v>1</v>
      </c>
      <c r="AI206" s="178">
        <f t="shared" si="64"/>
        <v>0</v>
      </c>
      <c r="AJ206" s="46">
        <f t="shared" si="65"/>
        <v>1.000064327872368</v>
      </c>
      <c r="AK206" s="46">
        <f t="shared" si="66"/>
        <v>4.5125295291654766E-3</v>
      </c>
      <c r="AL206" t="s">
        <v>453</v>
      </c>
      <c r="AM206">
        <v>1551408</v>
      </c>
      <c r="AN206" t="b">
        <f t="shared" si="67"/>
        <v>1</v>
      </c>
      <c r="AO206" s="178">
        <f t="shared" si="68"/>
        <v>0</v>
      </c>
      <c r="AP206">
        <v>190</v>
      </c>
      <c r="AQ206" t="s">
        <v>453</v>
      </c>
      <c r="AR206">
        <v>1551408</v>
      </c>
      <c r="AS206">
        <v>434552.63</v>
      </c>
      <c r="AT206">
        <v>1985961</v>
      </c>
      <c r="AU206" t="b">
        <f t="shared" si="69"/>
        <v>1</v>
      </c>
      <c r="AV206" s="46">
        <f t="shared" si="70"/>
        <v>0</v>
      </c>
      <c r="AW206" s="46">
        <f t="shared" si="71"/>
        <v>4.5125295291654766E-3</v>
      </c>
      <c r="AX206" s="46">
        <f t="shared" si="72"/>
        <v>0.3745125294663012</v>
      </c>
    </row>
    <row r="207" spans="1:50" x14ac:dyDescent="0.25">
      <c r="A207" s="41" t="s">
        <v>481</v>
      </c>
      <c r="B207" s="41" t="s">
        <v>225</v>
      </c>
      <c r="C207" s="84" t="s">
        <v>454</v>
      </c>
      <c r="D207" s="84"/>
      <c r="E207" s="84"/>
      <c r="F207" s="84"/>
      <c r="G207" s="42">
        <v>8861895</v>
      </c>
      <c r="H207" s="43">
        <v>2620</v>
      </c>
      <c r="I207" s="44">
        <f t="shared" si="73"/>
        <v>2620</v>
      </c>
      <c r="J207" s="45">
        <v>3.9543557725</v>
      </c>
      <c r="K207" s="37">
        <f t="shared" si="74"/>
        <v>1.0342550539168854E-2</v>
      </c>
      <c r="L207" s="37">
        <f t="shared" si="75"/>
        <v>2.6540457857685816E-3</v>
      </c>
      <c r="M207" s="38">
        <f t="shared" si="76"/>
        <v>1</v>
      </c>
      <c r="N207" s="37">
        <f t="shared" si="77"/>
        <v>4.608294930875576E-3</v>
      </c>
      <c r="O207" s="39">
        <f t="shared" si="78"/>
        <v>8861895</v>
      </c>
      <c r="P207" s="39">
        <f t="shared" si="79"/>
        <v>2519984.1711960095</v>
      </c>
      <c r="Q207" s="39">
        <f t="shared" si="80"/>
        <v>0</v>
      </c>
      <c r="R207" s="39">
        <f t="shared" si="81"/>
        <v>11381879.17119601</v>
      </c>
      <c r="S207" t="s">
        <v>454</v>
      </c>
      <c r="T207">
        <v>2620</v>
      </c>
      <c r="U207">
        <v>3.9543560000000002</v>
      </c>
      <c r="V207">
        <v>2.6155000000000002E-3</v>
      </c>
      <c r="W207">
        <v>1.03426E-2</v>
      </c>
      <c r="X207">
        <v>2.6540000000000001E-3</v>
      </c>
      <c r="Y207" t="b">
        <f t="shared" si="58"/>
        <v>1</v>
      </c>
      <c r="Z207" s="178">
        <f t="shared" si="59"/>
        <v>0</v>
      </c>
      <c r="AA207" s="181">
        <f t="shared" si="60"/>
        <v>2.2750000017168759E-7</v>
      </c>
      <c r="AB207" s="46">
        <f t="shared" si="61"/>
        <v>1.0000047822663238</v>
      </c>
      <c r="AC207" s="46">
        <f t="shared" si="62"/>
        <v>0.99998274868925507</v>
      </c>
      <c r="AD207" t="s">
        <v>454</v>
      </c>
      <c r="AE207">
        <v>949487829</v>
      </c>
      <c r="AF207">
        <v>2.6540000000000001E-3</v>
      </c>
      <c r="AG207">
        <v>2519984.17</v>
      </c>
      <c r="AH207" t="b">
        <f t="shared" si="63"/>
        <v>1</v>
      </c>
      <c r="AI207" s="178">
        <f t="shared" si="64"/>
        <v>0</v>
      </c>
      <c r="AJ207" s="46">
        <f t="shared" si="65"/>
        <v>0.99998274868925507</v>
      </c>
      <c r="AK207" s="46">
        <f t="shared" si="66"/>
        <v>-1.1960095725953579E-3</v>
      </c>
      <c r="AL207" t="s">
        <v>454</v>
      </c>
      <c r="AM207">
        <v>8861895</v>
      </c>
      <c r="AN207" t="b">
        <f t="shared" si="67"/>
        <v>1</v>
      </c>
      <c r="AO207" s="178">
        <f t="shared" si="68"/>
        <v>0</v>
      </c>
      <c r="AP207">
        <v>191</v>
      </c>
      <c r="AQ207" t="s">
        <v>454</v>
      </c>
      <c r="AR207">
        <v>8861895</v>
      </c>
      <c r="AS207">
        <v>2519984.17</v>
      </c>
      <c r="AT207">
        <v>11381879</v>
      </c>
      <c r="AU207" t="b">
        <f t="shared" si="69"/>
        <v>1</v>
      </c>
      <c r="AV207" s="46">
        <f t="shared" si="70"/>
        <v>0</v>
      </c>
      <c r="AW207" s="46">
        <f t="shared" si="71"/>
        <v>-1.1960095725953579E-3</v>
      </c>
      <c r="AX207" s="46">
        <f t="shared" si="72"/>
        <v>-0.17119600996375084</v>
      </c>
    </row>
    <row r="208" spans="1:50" x14ac:dyDescent="0.25">
      <c r="A208" s="41" t="s">
        <v>481</v>
      </c>
      <c r="B208" s="41" t="s">
        <v>226</v>
      </c>
      <c r="C208" s="84" t="s">
        <v>455</v>
      </c>
      <c r="D208" s="84"/>
      <c r="E208" s="84"/>
      <c r="F208" s="84"/>
      <c r="G208" s="42">
        <v>8411081</v>
      </c>
      <c r="H208" s="43">
        <v>1060</v>
      </c>
      <c r="I208" s="44">
        <f t="shared" si="73"/>
        <v>1060</v>
      </c>
      <c r="J208" s="45">
        <v>3.6582044068999999</v>
      </c>
      <c r="K208" s="37">
        <f t="shared" si="74"/>
        <v>3.8710114345665036E-3</v>
      </c>
      <c r="L208" s="37">
        <f t="shared" si="75"/>
        <v>9.9335667209597646E-4</v>
      </c>
      <c r="M208" s="38">
        <f t="shared" si="76"/>
        <v>1</v>
      </c>
      <c r="N208" s="37">
        <f t="shared" si="77"/>
        <v>4.608294930875576E-3</v>
      </c>
      <c r="O208" s="39">
        <f t="shared" si="78"/>
        <v>8411081</v>
      </c>
      <c r="P208" s="39">
        <f t="shared" si="79"/>
        <v>943180.07001107361</v>
      </c>
      <c r="Q208" s="39">
        <f t="shared" si="80"/>
        <v>0</v>
      </c>
      <c r="R208" s="39">
        <f t="shared" si="81"/>
        <v>9354261.0700110737</v>
      </c>
      <c r="S208" t="s">
        <v>455</v>
      </c>
      <c r="T208">
        <v>1060</v>
      </c>
      <c r="U208">
        <v>3.658204</v>
      </c>
      <c r="V208">
        <v>1.0582E-3</v>
      </c>
      <c r="W208">
        <v>3.8709999999999999E-3</v>
      </c>
      <c r="X208">
        <v>9.9339999999999997E-4</v>
      </c>
      <c r="Y208" t="b">
        <f t="shared" si="58"/>
        <v>1</v>
      </c>
      <c r="Z208" s="178">
        <f t="shared" si="59"/>
        <v>0</v>
      </c>
      <c r="AA208" s="181">
        <f t="shared" si="60"/>
        <v>-4.0689999991627701E-7</v>
      </c>
      <c r="AB208" s="46">
        <f t="shared" si="61"/>
        <v>0.99999704610366125</v>
      </c>
      <c r="AC208" s="46">
        <f t="shared" si="62"/>
        <v>1.0000436176705112</v>
      </c>
      <c r="AD208" t="s">
        <v>455</v>
      </c>
      <c r="AE208">
        <v>949487829</v>
      </c>
      <c r="AF208">
        <v>9.9339999999999997E-4</v>
      </c>
      <c r="AG208">
        <v>943180.07</v>
      </c>
      <c r="AH208" t="b">
        <f t="shared" si="63"/>
        <v>1</v>
      </c>
      <c r="AI208" s="178">
        <f t="shared" si="64"/>
        <v>0</v>
      </c>
      <c r="AJ208" s="46">
        <f t="shared" si="65"/>
        <v>1.0000436176705112</v>
      </c>
      <c r="AK208" s="46">
        <f t="shared" si="66"/>
        <v>-1.1073658242821693E-5</v>
      </c>
      <c r="AL208" t="s">
        <v>455</v>
      </c>
      <c r="AM208">
        <v>8411081</v>
      </c>
      <c r="AN208" t="b">
        <f t="shared" si="67"/>
        <v>1</v>
      </c>
      <c r="AO208" s="178">
        <f t="shared" si="68"/>
        <v>0</v>
      </c>
      <c r="AP208">
        <v>192</v>
      </c>
      <c r="AQ208" t="s">
        <v>455</v>
      </c>
      <c r="AR208">
        <v>8411081</v>
      </c>
      <c r="AS208">
        <v>943180.07</v>
      </c>
      <c r="AT208">
        <v>9354261</v>
      </c>
      <c r="AU208" t="b">
        <f t="shared" si="69"/>
        <v>1</v>
      </c>
      <c r="AV208" s="46">
        <f t="shared" si="70"/>
        <v>0</v>
      </c>
      <c r="AW208" s="46">
        <f t="shared" si="71"/>
        <v>-1.1073658242821693E-5</v>
      </c>
      <c r="AX208" s="46">
        <f t="shared" si="72"/>
        <v>-7.0011073723435402E-2</v>
      </c>
    </row>
    <row r="209" spans="1:50" x14ac:dyDescent="0.25">
      <c r="A209" s="41" t="s">
        <v>481</v>
      </c>
      <c r="B209" s="41" t="s">
        <v>227</v>
      </c>
      <c r="C209" s="84" t="s">
        <v>456</v>
      </c>
      <c r="D209" s="84"/>
      <c r="E209" s="84"/>
      <c r="F209" s="84"/>
      <c r="G209" s="42">
        <v>6847006</v>
      </c>
      <c r="H209" s="43">
        <v>1804</v>
      </c>
      <c r="I209" s="44">
        <f t="shared" si="73"/>
        <v>1804</v>
      </c>
      <c r="J209" s="45">
        <v>3.6933379668000001</v>
      </c>
      <c r="K209" s="37">
        <f t="shared" si="74"/>
        <v>6.651294905804875E-3</v>
      </c>
      <c r="L209" s="37">
        <f t="shared" si="75"/>
        <v>1.7068170126702689E-3</v>
      </c>
      <c r="M209" s="38">
        <f t="shared" si="76"/>
        <v>1</v>
      </c>
      <c r="N209" s="37">
        <f t="shared" si="77"/>
        <v>4.608294930875576E-3</v>
      </c>
      <c r="O209" s="39">
        <f t="shared" si="78"/>
        <v>6847006</v>
      </c>
      <c r="P209" s="39">
        <f t="shared" si="79"/>
        <v>1620601.9798605591</v>
      </c>
      <c r="Q209" s="39">
        <f t="shared" si="80"/>
        <v>0</v>
      </c>
      <c r="R209" s="39">
        <f t="shared" si="81"/>
        <v>8467607.9798605591</v>
      </c>
      <c r="S209" t="s">
        <v>456</v>
      </c>
      <c r="T209">
        <v>1804</v>
      </c>
      <c r="U209">
        <v>3.6933379999999998</v>
      </c>
      <c r="V209">
        <v>1.8009E-3</v>
      </c>
      <c r="W209">
        <v>6.6512999999999997E-3</v>
      </c>
      <c r="X209">
        <v>1.7068000000000001E-3</v>
      </c>
      <c r="Y209" t="b">
        <f t="shared" si="58"/>
        <v>1</v>
      </c>
      <c r="Z209" s="178">
        <f t="shared" si="59"/>
        <v>0</v>
      </c>
      <c r="AA209" s="181">
        <f t="shared" si="60"/>
        <v>3.3199999638355848E-8</v>
      </c>
      <c r="AB209" s="46">
        <f t="shared" si="61"/>
        <v>1.0000007658952426</v>
      </c>
      <c r="AC209" s="46">
        <f t="shared" si="62"/>
        <v>0.99999003251658347</v>
      </c>
      <c r="AD209" t="s">
        <v>456</v>
      </c>
      <c r="AE209">
        <v>949487829</v>
      </c>
      <c r="AF209">
        <v>1.7068000000000001E-3</v>
      </c>
      <c r="AG209">
        <v>1620601.98</v>
      </c>
      <c r="AH209" t="b">
        <f t="shared" si="63"/>
        <v>1</v>
      </c>
      <c r="AI209" s="178">
        <f t="shared" si="64"/>
        <v>0</v>
      </c>
      <c r="AJ209" s="46">
        <f t="shared" si="65"/>
        <v>0.99999003251658347</v>
      </c>
      <c r="AK209" s="46">
        <f t="shared" si="66"/>
        <v>1.394408755004406E-4</v>
      </c>
      <c r="AL209" t="s">
        <v>456</v>
      </c>
      <c r="AM209">
        <v>6847006</v>
      </c>
      <c r="AN209" t="b">
        <f t="shared" si="67"/>
        <v>1</v>
      </c>
      <c r="AO209" s="178">
        <f t="shared" si="68"/>
        <v>0</v>
      </c>
      <c r="AP209">
        <v>193</v>
      </c>
      <c r="AQ209" t="s">
        <v>456</v>
      </c>
      <c r="AR209">
        <v>6847006</v>
      </c>
      <c r="AS209">
        <v>1620601.98</v>
      </c>
      <c r="AT209">
        <v>8467608</v>
      </c>
      <c r="AU209" t="b">
        <f t="shared" si="69"/>
        <v>1</v>
      </c>
      <c r="AV209" s="46">
        <f t="shared" si="70"/>
        <v>0</v>
      </c>
      <c r="AW209" s="46">
        <f t="shared" si="71"/>
        <v>1.394408755004406E-4</v>
      </c>
      <c r="AX209" s="46">
        <f t="shared" si="72"/>
        <v>2.0139440894126892E-2</v>
      </c>
    </row>
    <row r="210" spans="1:50" x14ac:dyDescent="0.25">
      <c r="A210" s="41" t="s">
        <v>481</v>
      </c>
      <c r="B210" s="41" t="s">
        <v>228</v>
      </c>
      <c r="C210" s="84" t="s">
        <v>457</v>
      </c>
      <c r="D210" s="84"/>
      <c r="E210" s="84"/>
      <c r="F210" s="84"/>
      <c r="G210" s="42">
        <v>13773604</v>
      </c>
      <c r="H210" s="43">
        <v>5758</v>
      </c>
      <c r="I210" s="44">
        <f t="shared" si="73"/>
        <v>5758</v>
      </c>
      <c r="J210" s="45">
        <v>3.7098622614000001</v>
      </c>
      <c r="K210" s="37">
        <f t="shared" si="74"/>
        <v>2.1324559387079712E-2</v>
      </c>
      <c r="L210" s="37">
        <f t="shared" si="75"/>
        <v>5.4721856818887677E-3</v>
      </c>
      <c r="M210" s="38">
        <f t="shared" si="76"/>
        <v>1</v>
      </c>
      <c r="N210" s="37">
        <f t="shared" si="77"/>
        <v>4.608294930875576E-3</v>
      </c>
      <c r="O210" s="39">
        <f t="shared" si="78"/>
        <v>13773604</v>
      </c>
      <c r="P210" s="39">
        <f t="shared" si="79"/>
        <v>5195773.7029814506</v>
      </c>
      <c r="Q210" s="39">
        <f t="shared" si="80"/>
        <v>0</v>
      </c>
      <c r="R210" s="39">
        <f t="shared" si="81"/>
        <v>18969377.70298145</v>
      </c>
      <c r="S210" t="s">
        <v>457</v>
      </c>
      <c r="T210">
        <v>5758</v>
      </c>
      <c r="U210">
        <v>3.7098620000000002</v>
      </c>
      <c r="V210">
        <v>5.7480999999999999E-3</v>
      </c>
      <c r="W210">
        <v>2.1324599999999999E-2</v>
      </c>
      <c r="X210">
        <v>5.4722E-3</v>
      </c>
      <c r="Y210" t="b">
        <f t="shared" ref="Y210:Y234" si="82">EXACT(S210,C210)</f>
        <v>1</v>
      </c>
      <c r="Z210" s="178">
        <f t="shared" ref="Z210:Z234" si="83">T210-H210</f>
        <v>0</v>
      </c>
      <c r="AA210" s="181">
        <f t="shared" ref="AA210:AA234" si="84">U210-J210</f>
        <v>-2.613999998679617E-7</v>
      </c>
      <c r="AB210" s="46">
        <f t="shared" ref="AB210:AB234" si="85">W210/K210</f>
        <v>1.0000019045139246</v>
      </c>
      <c r="AC210" s="46">
        <f t="shared" ref="AC210:AC234" si="86">X210/L210</f>
        <v>1.0000026165251079</v>
      </c>
      <c r="AD210" t="s">
        <v>457</v>
      </c>
      <c r="AE210">
        <v>949487829</v>
      </c>
      <c r="AF210">
        <v>5.4722E-3</v>
      </c>
      <c r="AG210">
        <v>5195773.7</v>
      </c>
      <c r="AH210" t="b">
        <f t="shared" ref="AH210:AH234" si="87">EXACT(AD210,C210)</f>
        <v>1</v>
      </c>
      <c r="AI210" s="178">
        <f t="shared" ref="AI210:AI234" si="88">AE210-$E$7</f>
        <v>0</v>
      </c>
      <c r="AJ210" s="46">
        <f t="shared" ref="AJ210:AJ234" si="89">AF210/L210</f>
        <v>1.0000026165251079</v>
      </c>
      <c r="AK210" s="46">
        <f t="shared" ref="AK210:AK234" si="90">AG210-P210</f>
        <v>-2.9814504086971283E-3</v>
      </c>
      <c r="AL210" t="s">
        <v>457</v>
      </c>
      <c r="AM210">
        <v>13773604</v>
      </c>
      <c r="AN210" t="b">
        <f t="shared" ref="AN210:AN234" si="91">EXACT(AL210,C210)</f>
        <v>1</v>
      </c>
      <c r="AO210" s="178">
        <f t="shared" ref="AO210:AO234" si="92">AM210-G210</f>
        <v>0</v>
      </c>
      <c r="AP210">
        <v>194</v>
      </c>
      <c r="AQ210" t="s">
        <v>457</v>
      </c>
      <c r="AR210">
        <v>13773604</v>
      </c>
      <c r="AS210">
        <v>5195773.7</v>
      </c>
      <c r="AT210">
        <v>18969378</v>
      </c>
      <c r="AU210" t="b">
        <f t="shared" ref="AU210:AU234" si="93">EXACT(AQ210,C210)</f>
        <v>1</v>
      </c>
      <c r="AV210" s="46">
        <f t="shared" ref="AV210:AV234" si="94">AR210-O210</f>
        <v>0</v>
      </c>
      <c r="AW210" s="46">
        <f t="shared" ref="AW210:AW234" si="95">AS210-P210</f>
        <v>-2.9814504086971283E-3</v>
      </c>
      <c r="AX210" s="46">
        <f t="shared" ref="AX210:AX234" si="96">AT210-R210</f>
        <v>0.29701855033636093</v>
      </c>
    </row>
    <row r="211" spans="1:50" x14ac:dyDescent="0.25">
      <c r="A211" s="41" t="s">
        <v>481</v>
      </c>
      <c r="B211" s="41" t="s">
        <v>229</v>
      </c>
      <c r="C211" s="84" t="s">
        <v>458</v>
      </c>
      <c r="D211" s="84"/>
      <c r="E211" s="84"/>
      <c r="F211" s="84"/>
      <c r="G211" s="42">
        <v>60309680</v>
      </c>
      <c r="H211" s="43">
        <v>9423</v>
      </c>
      <c r="I211" s="44">
        <f t="shared" si="73"/>
        <v>9423</v>
      </c>
      <c r="J211" s="45">
        <v>4.0166397062000003</v>
      </c>
      <c r="K211" s="37">
        <f t="shared" si="74"/>
        <v>3.7783543771429347E-2</v>
      </c>
      <c r="L211" s="37">
        <f t="shared" si="75"/>
        <v>9.6957955137073389E-3</v>
      </c>
      <c r="M211" s="38">
        <f t="shared" si="76"/>
        <v>1</v>
      </c>
      <c r="N211" s="37">
        <f t="shared" si="77"/>
        <v>4.608294930875576E-3</v>
      </c>
      <c r="O211" s="39">
        <f t="shared" si="78"/>
        <v>60309680</v>
      </c>
      <c r="P211" s="39">
        <f t="shared" si="79"/>
        <v>9206039.8327379208</v>
      </c>
      <c r="Q211" s="39">
        <f t="shared" si="80"/>
        <v>0</v>
      </c>
      <c r="R211" s="39">
        <f t="shared" si="81"/>
        <v>69515719.832737923</v>
      </c>
      <c r="S211" t="s">
        <v>458</v>
      </c>
      <c r="T211">
        <v>9423</v>
      </c>
      <c r="U211">
        <v>4.0166399999999998</v>
      </c>
      <c r="V211">
        <v>9.4067999999999999E-3</v>
      </c>
      <c r="W211">
        <v>3.7783499999999998E-2</v>
      </c>
      <c r="X211">
        <v>9.6957999999999992E-3</v>
      </c>
      <c r="Y211" t="b">
        <f t="shared" si="82"/>
        <v>1</v>
      </c>
      <c r="Z211" s="178">
        <f t="shared" si="83"/>
        <v>0</v>
      </c>
      <c r="AA211" s="181">
        <f t="shared" si="84"/>
        <v>2.9379999944012525E-7</v>
      </c>
      <c r="AB211" s="46">
        <f t="shared" si="85"/>
        <v>0.999998841521335</v>
      </c>
      <c r="AC211" s="46">
        <f t="shared" si="86"/>
        <v>1.0000004627049583</v>
      </c>
      <c r="AD211" t="s">
        <v>458</v>
      </c>
      <c r="AE211">
        <v>949487829</v>
      </c>
      <c r="AF211">
        <v>9.6957999999999992E-3</v>
      </c>
      <c r="AG211">
        <v>9206039.8300000001</v>
      </c>
      <c r="AH211" t="b">
        <f t="shared" si="87"/>
        <v>1</v>
      </c>
      <c r="AI211" s="178">
        <f t="shared" si="88"/>
        <v>0</v>
      </c>
      <c r="AJ211" s="46">
        <f t="shared" si="89"/>
        <v>1.0000004627049583</v>
      </c>
      <c r="AK211" s="46">
        <f t="shared" si="90"/>
        <v>-2.737920731306076E-3</v>
      </c>
      <c r="AL211" t="s">
        <v>458</v>
      </c>
      <c r="AM211">
        <v>60309680</v>
      </c>
      <c r="AN211" t="b">
        <f t="shared" si="91"/>
        <v>1</v>
      </c>
      <c r="AO211" s="178">
        <f t="shared" si="92"/>
        <v>0</v>
      </c>
      <c r="AP211">
        <v>195</v>
      </c>
      <c r="AQ211" t="s">
        <v>458</v>
      </c>
      <c r="AR211">
        <v>60309680</v>
      </c>
      <c r="AS211">
        <v>9206039.8300000001</v>
      </c>
      <c r="AT211">
        <v>69515720</v>
      </c>
      <c r="AU211" t="b">
        <f t="shared" si="93"/>
        <v>1</v>
      </c>
      <c r="AV211" s="46">
        <f t="shared" si="94"/>
        <v>0</v>
      </c>
      <c r="AW211" s="46">
        <f t="shared" si="95"/>
        <v>-2.737920731306076E-3</v>
      </c>
      <c r="AX211" s="46">
        <f t="shared" si="96"/>
        <v>0.16726207733154297</v>
      </c>
    </row>
    <row r="212" spans="1:50" x14ac:dyDescent="0.25">
      <c r="A212" s="41" t="s">
        <v>481</v>
      </c>
      <c r="B212" s="41" t="s">
        <v>230</v>
      </c>
      <c r="C212" s="84" t="s">
        <v>459</v>
      </c>
      <c r="D212" s="84"/>
      <c r="E212" s="84"/>
      <c r="F212" s="84"/>
      <c r="G212" s="42">
        <v>1590368</v>
      </c>
      <c r="H212" s="43">
        <v>503</v>
      </c>
      <c r="I212" s="44">
        <f t="shared" si="73"/>
        <v>503</v>
      </c>
      <c r="J212" s="45">
        <v>3.9278455745</v>
      </c>
      <c r="K212" s="37">
        <f t="shared" si="74"/>
        <v>1.9723001615944264E-3</v>
      </c>
      <c r="L212" s="37">
        <f t="shared" si="75"/>
        <v>5.0612031455164058E-4</v>
      </c>
      <c r="M212" s="38">
        <f t="shared" si="76"/>
        <v>1</v>
      </c>
      <c r="N212" s="37">
        <f t="shared" si="77"/>
        <v>4.608294930875576E-3</v>
      </c>
      <c r="O212" s="39">
        <f t="shared" si="78"/>
        <v>1590368</v>
      </c>
      <c r="P212" s="39">
        <f t="shared" si="79"/>
        <v>480555.07867643435</v>
      </c>
      <c r="Q212" s="39">
        <f t="shared" si="80"/>
        <v>0</v>
      </c>
      <c r="R212" s="39">
        <f t="shared" si="81"/>
        <v>2070923.0786764342</v>
      </c>
      <c r="S212" t="s">
        <v>459</v>
      </c>
      <c r="T212">
        <v>503</v>
      </c>
      <c r="U212">
        <v>3.9278460000000002</v>
      </c>
      <c r="V212">
        <v>5.0210000000000001E-4</v>
      </c>
      <c r="W212">
        <v>1.9723000000000002E-3</v>
      </c>
      <c r="X212">
        <v>5.061E-4</v>
      </c>
      <c r="Y212" t="b">
        <f t="shared" si="82"/>
        <v>1</v>
      </c>
      <c r="Z212" s="178">
        <f t="shared" si="83"/>
        <v>0</v>
      </c>
      <c r="AA212" s="181">
        <f t="shared" si="84"/>
        <v>4.2550000012298028E-7</v>
      </c>
      <c r="AB212" s="46">
        <f t="shared" si="85"/>
        <v>0.99999991806803579</v>
      </c>
      <c r="AC212" s="46">
        <f t="shared" si="86"/>
        <v>0.99995986220853716</v>
      </c>
      <c r="AD212" t="s">
        <v>459</v>
      </c>
      <c r="AE212">
        <v>949487829</v>
      </c>
      <c r="AF212">
        <v>5.061E-4</v>
      </c>
      <c r="AG212">
        <v>480555.08</v>
      </c>
      <c r="AH212" t="b">
        <f t="shared" si="87"/>
        <v>1</v>
      </c>
      <c r="AI212" s="178">
        <f t="shared" si="88"/>
        <v>0</v>
      </c>
      <c r="AJ212" s="46">
        <f t="shared" si="89"/>
        <v>0.99995986220853716</v>
      </c>
      <c r="AK212" s="46">
        <f t="shared" si="90"/>
        <v>1.3235656660981476E-3</v>
      </c>
      <c r="AL212" t="s">
        <v>459</v>
      </c>
      <c r="AM212">
        <v>1590368</v>
      </c>
      <c r="AN212" t="b">
        <f t="shared" si="91"/>
        <v>1</v>
      </c>
      <c r="AO212" s="178">
        <f t="shared" si="92"/>
        <v>0</v>
      </c>
      <c r="AP212">
        <v>196</v>
      </c>
      <c r="AQ212" t="s">
        <v>459</v>
      </c>
      <c r="AR212">
        <v>1590368</v>
      </c>
      <c r="AS212">
        <v>480555.08</v>
      </c>
      <c r="AT212">
        <v>2070923</v>
      </c>
      <c r="AU212" t="b">
        <f t="shared" si="93"/>
        <v>1</v>
      </c>
      <c r="AV212" s="46">
        <f t="shared" si="94"/>
        <v>0</v>
      </c>
      <c r="AW212" s="46">
        <f t="shared" si="95"/>
        <v>1.3235656660981476E-3</v>
      </c>
      <c r="AX212" s="46">
        <f t="shared" si="96"/>
        <v>-7.8676434233784676E-2</v>
      </c>
    </row>
    <row r="213" spans="1:50" x14ac:dyDescent="0.25">
      <c r="A213" s="41" t="s">
        <v>481</v>
      </c>
      <c r="B213" s="41" t="s">
        <v>231</v>
      </c>
      <c r="C213" s="84" t="s">
        <v>460</v>
      </c>
      <c r="D213" s="84"/>
      <c r="E213" s="84"/>
      <c r="F213" s="84"/>
      <c r="G213" s="42">
        <v>46926312</v>
      </c>
      <c r="H213" s="43">
        <v>17251</v>
      </c>
      <c r="I213" s="44">
        <f t="shared" si="73"/>
        <v>17251</v>
      </c>
      <c r="J213" s="45">
        <v>3.8165424177</v>
      </c>
      <c r="K213" s="37">
        <f t="shared" si="74"/>
        <v>6.572566502424583E-2</v>
      </c>
      <c r="L213" s="37">
        <f t="shared" si="75"/>
        <v>1.6866141829697583E-2</v>
      </c>
      <c r="M213" s="38">
        <f t="shared" si="76"/>
        <v>1</v>
      </c>
      <c r="N213" s="37">
        <f t="shared" si="77"/>
        <v>4.608294930875576E-3</v>
      </c>
      <c r="O213" s="39">
        <f t="shared" si="78"/>
        <v>46926312</v>
      </c>
      <c r="P213" s="39">
        <f t="shared" si="79"/>
        <v>16014196.389485646</v>
      </c>
      <c r="Q213" s="39">
        <f t="shared" si="80"/>
        <v>0</v>
      </c>
      <c r="R213" s="39">
        <f t="shared" si="81"/>
        <v>62940508.389485642</v>
      </c>
      <c r="S213" t="s">
        <v>460</v>
      </c>
      <c r="T213">
        <v>17251</v>
      </c>
      <c r="U213">
        <v>3.8165420000000001</v>
      </c>
      <c r="V213">
        <v>1.7221299999999998E-2</v>
      </c>
      <c r="W213">
        <v>6.5725699999999998E-2</v>
      </c>
      <c r="X213">
        <v>1.6866099999999998E-2</v>
      </c>
      <c r="Y213" t="b">
        <f t="shared" si="82"/>
        <v>1</v>
      </c>
      <c r="Z213" s="178">
        <f t="shared" si="83"/>
        <v>0</v>
      </c>
      <c r="AA213" s="181">
        <f t="shared" si="84"/>
        <v>-4.176999999216946E-7</v>
      </c>
      <c r="AB213" s="46">
        <f t="shared" si="85"/>
        <v>1.0000005321475889</v>
      </c>
      <c r="AC213" s="46">
        <f t="shared" si="86"/>
        <v>0.99999751990123131</v>
      </c>
      <c r="AD213" t="s">
        <v>460</v>
      </c>
      <c r="AE213">
        <v>949487829</v>
      </c>
      <c r="AF213">
        <v>1.6866099999999998E-2</v>
      </c>
      <c r="AG213">
        <v>16014196.390000001</v>
      </c>
      <c r="AH213" t="b">
        <f t="shared" si="87"/>
        <v>1</v>
      </c>
      <c r="AI213" s="178">
        <f t="shared" si="88"/>
        <v>0</v>
      </c>
      <c r="AJ213" s="46">
        <f t="shared" si="89"/>
        <v>0.99999751990123131</v>
      </c>
      <c r="AK213" s="46">
        <f t="shared" si="90"/>
        <v>5.1435455679893494E-4</v>
      </c>
      <c r="AL213" t="s">
        <v>460</v>
      </c>
      <c r="AM213">
        <v>46926312</v>
      </c>
      <c r="AN213" t="b">
        <f t="shared" si="91"/>
        <v>1</v>
      </c>
      <c r="AO213" s="178">
        <f t="shared" si="92"/>
        <v>0</v>
      </c>
      <c r="AP213">
        <v>197</v>
      </c>
      <c r="AQ213" t="s">
        <v>460</v>
      </c>
      <c r="AR213">
        <v>46926312</v>
      </c>
      <c r="AS213">
        <v>16014196.390000001</v>
      </c>
      <c r="AT213">
        <v>62940508</v>
      </c>
      <c r="AU213" t="b">
        <f t="shared" si="93"/>
        <v>1</v>
      </c>
      <c r="AV213" s="46">
        <f t="shared" si="94"/>
        <v>0</v>
      </c>
      <c r="AW213" s="46">
        <f t="shared" si="95"/>
        <v>5.1435455679893494E-4</v>
      </c>
      <c r="AX213" s="46">
        <f t="shared" si="96"/>
        <v>-0.38948564231395721</v>
      </c>
    </row>
    <row r="214" spans="1:50" x14ac:dyDescent="0.25">
      <c r="A214" s="41" t="s">
        <v>481</v>
      </c>
      <c r="B214" s="41" t="s">
        <v>232</v>
      </c>
      <c r="C214" s="84" t="s">
        <v>461</v>
      </c>
      <c r="D214" s="84"/>
      <c r="E214" s="84"/>
      <c r="F214" s="84"/>
      <c r="G214" s="42">
        <v>1745280</v>
      </c>
      <c r="H214" s="43">
        <v>542</v>
      </c>
      <c r="I214" s="44">
        <f t="shared" si="73"/>
        <v>542</v>
      </c>
      <c r="J214" s="45">
        <v>3.8452784017999999</v>
      </c>
      <c r="K214" s="37">
        <f t="shared" si="74"/>
        <v>2.0805477877461624E-3</v>
      </c>
      <c r="L214" s="37">
        <f t="shared" si="75"/>
        <v>5.3389819728176979E-4</v>
      </c>
      <c r="M214" s="38">
        <f t="shared" si="76"/>
        <v>1</v>
      </c>
      <c r="N214" s="37">
        <f t="shared" si="77"/>
        <v>4.608294930875576E-3</v>
      </c>
      <c r="O214" s="39">
        <f t="shared" si="78"/>
        <v>1745280</v>
      </c>
      <c r="P214" s="39">
        <f t="shared" si="79"/>
        <v>506929.84024408128</v>
      </c>
      <c r="Q214" s="39">
        <f t="shared" si="80"/>
        <v>0</v>
      </c>
      <c r="R214" s="39">
        <f t="shared" si="81"/>
        <v>2252209.8402440813</v>
      </c>
      <c r="S214" t="s">
        <v>461</v>
      </c>
      <c r="T214">
        <v>542</v>
      </c>
      <c r="U214">
        <v>3.845278</v>
      </c>
      <c r="V214">
        <v>5.4109999999999998E-4</v>
      </c>
      <c r="W214">
        <v>2.0804999999999999E-3</v>
      </c>
      <c r="X214">
        <v>5.3390000000000002E-4</v>
      </c>
      <c r="Y214" t="b">
        <f t="shared" si="82"/>
        <v>1</v>
      </c>
      <c r="Z214" s="178">
        <f t="shared" si="83"/>
        <v>0</v>
      </c>
      <c r="AA214" s="181">
        <f t="shared" si="84"/>
        <v>-4.0179999993839033E-7</v>
      </c>
      <c r="AB214" s="46">
        <f t="shared" si="85"/>
        <v>0.99997703117109638</v>
      </c>
      <c r="AC214" s="46">
        <f t="shared" si="86"/>
        <v>1.0000033765205416</v>
      </c>
      <c r="AD214" t="s">
        <v>461</v>
      </c>
      <c r="AE214">
        <v>949487829</v>
      </c>
      <c r="AF214">
        <v>5.3390000000000002E-4</v>
      </c>
      <c r="AG214">
        <v>506929.84</v>
      </c>
      <c r="AH214" t="b">
        <f t="shared" si="87"/>
        <v>1</v>
      </c>
      <c r="AI214" s="178">
        <f t="shared" si="88"/>
        <v>0</v>
      </c>
      <c r="AJ214" s="46">
        <f t="shared" si="89"/>
        <v>1.0000033765205416</v>
      </c>
      <c r="AK214" s="46">
        <f t="shared" si="90"/>
        <v>-2.4408125318586826E-4</v>
      </c>
      <c r="AL214" t="s">
        <v>461</v>
      </c>
      <c r="AM214">
        <v>1745280</v>
      </c>
      <c r="AN214" t="b">
        <f t="shared" si="91"/>
        <v>1</v>
      </c>
      <c r="AO214" s="178">
        <f t="shared" si="92"/>
        <v>0</v>
      </c>
      <c r="AP214">
        <v>198</v>
      </c>
      <c r="AQ214" t="s">
        <v>461</v>
      </c>
      <c r="AR214">
        <v>1745280</v>
      </c>
      <c r="AS214">
        <v>506929.84</v>
      </c>
      <c r="AT214">
        <v>2252210</v>
      </c>
      <c r="AU214" t="b">
        <f t="shared" si="93"/>
        <v>1</v>
      </c>
      <c r="AV214" s="46">
        <f t="shared" si="94"/>
        <v>0</v>
      </c>
      <c r="AW214" s="46">
        <f t="shared" si="95"/>
        <v>-2.4408125318586826E-4</v>
      </c>
      <c r="AX214" s="46">
        <f t="shared" si="96"/>
        <v>0.1597559186629951</v>
      </c>
    </row>
    <row r="215" spans="1:50" x14ac:dyDescent="0.25">
      <c r="A215" s="41" t="s">
        <v>481</v>
      </c>
      <c r="B215" s="41" t="s">
        <v>233</v>
      </c>
      <c r="C215" s="84" t="s">
        <v>462</v>
      </c>
      <c r="D215" s="84"/>
      <c r="E215" s="84"/>
      <c r="F215" s="84"/>
      <c r="G215" s="42">
        <v>57863161</v>
      </c>
      <c r="H215" s="43">
        <v>12810</v>
      </c>
      <c r="I215" s="44">
        <f t="shared" si="73"/>
        <v>12810</v>
      </c>
      <c r="J215" s="45">
        <v>4.1716436875999996</v>
      </c>
      <c r="K215" s="37">
        <f t="shared" si="74"/>
        <v>5.3346626015028042E-2</v>
      </c>
      <c r="L215" s="37">
        <f t="shared" si="75"/>
        <v>1.3689504095141287E-2</v>
      </c>
      <c r="M215" s="38">
        <f t="shared" si="76"/>
        <v>1</v>
      </c>
      <c r="N215" s="37">
        <f t="shared" si="77"/>
        <v>4.608294930875576E-3</v>
      </c>
      <c r="O215" s="39">
        <f t="shared" si="78"/>
        <v>57863161</v>
      </c>
      <c r="P215" s="39">
        <f t="shared" si="79"/>
        <v>12998017.52338231</v>
      </c>
      <c r="Q215" s="39">
        <f t="shared" si="80"/>
        <v>0</v>
      </c>
      <c r="R215" s="39">
        <f t="shared" si="81"/>
        <v>70861178.523382306</v>
      </c>
      <c r="S215" t="s">
        <v>462</v>
      </c>
      <c r="T215">
        <v>12810</v>
      </c>
      <c r="U215">
        <v>4.1716439999999997</v>
      </c>
      <c r="V215">
        <v>1.27879E-2</v>
      </c>
      <c r="W215">
        <v>5.3346600000000001E-2</v>
      </c>
      <c r="X215">
        <v>1.36895E-2</v>
      </c>
      <c r="Y215" t="b">
        <f t="shared" si="82"/>
        <v>1</v>
      </c>
      <c r="Z215" s="178">
        <f t="shared" si="83"/>
        <v>0</v>
      </c>
      <c r="AA215" s="181">
        <f t="shared" si="84"/>
        <v>3.1240000009091773E-7</v>
      </c>
      <c r="AB215" s="46">
        <f t="shared" si="85"/>
        <v>0.99999951233976758</v>
      </c>
      <c r="AC215" s="46">
        <f t="shared" si="86"/>
        <v>0.99999970085539558</v>
      </c>
      <c r="AD215" t="s">
        <v>462</v>
      </c>
      <c r="AE215">
        <v>949487829</v>
      </c>
      <c r="AF215">
        <v>1.36895E-2</v>
      </c>
      <c r="AG215">
        <v>12998017.52</v>
      </c>
      <c r="AH215" t="b">
        <f t="shared" si="87"/>
        <v>1</v>
      </c>
      <c r="AI215" s="178">
        <f t="shared" si="88"/>
        <v>0</v>
      </c>
      <c r="AJ215" s="46">
        <f t="shared" si="89"/>
        <v>0.99999970085539558</v>
      </c>
      <c r="AK215" s="46">
        <f t="shared" si="90"/>
        <v>-3.3823102712631226E-3</v>
      </c>
      <c r="AL215" t="s">
        <v>462</v>
      </c>
      <c r="AM215">
        <v>57863161</v>
      </c>
      <c r="AN215" t="b">
        <f t="shared" si="91"/>
        <v>1</v>
      </c>
      <c r="AO215" s="178">
        <f t="shared" si="92"/>
        <v>0</v>
      </c>
      <c r="AP215">
        <v>199</v>
      </c>
      <c r="AQ215" t="s">
        <v>462</v>
      </c>
      <c r="AR215">
        <v>57863161</v>
      </c>
      <c r="AS215">
        <v>12998017.52</v>
      </c>
      <c r="AT215">
        <v>70861179</v>
      </c>
      <c r="AU215" t="b">
        <f t="shared" si="93"/>
        <v>1</v>
      </c>
      <c r="AV215" s="46">
        <f t="shared" si="94"/>
        <v>0</v>
      </c>
      <c r="AW215" s="46">
        <f t="shared" si="95"/>
        <v>-3.3823102712631226E-3</v>
      </c>
      <c r="AX215" s="46">
        <f t="shared" si="96"/>
        <v>0.47661769390106201</v>
      </c>
    </row>
    <row r="216" spans="1:50" x14ac:dyDescent="0.25">
      <c r="A216" s="41" t="s">
        <v>481</v>
      </c>
      <c r="B216" s="41" t="s">
        <v>234</v>
      </c>
      <c r="C216" s="84" t="s">
        <v>463</v>
      </c>
      <c r="D216" s="84"/>
      <c r="E216" s="84"/>
      <c r="F216" s="84"/>
      <c r="G216" s="42">
        <v>5274783</v>
      </c>
      <c r="H216" s="43">
        <v>1767</v>
      </c>
      <c r="I216" s="44">
        <f t="shared" si="73"/>
        <v>1767</v>
      </c>
      <c r="J216" s="45">
        <v>4.3477039844999998</v>
      </c>
      <c r="K216" s="37">
        <f t="shared" si="74"/>
        <v>7.6691483214603373E-3</v>
      </c>
      <c r="L216" s="37">
        <f t="shared" si="75"/>
        <v>1.9680126972472793E-3</v>
      </c>
      <c r="M216" s="38">
        <f t="shared" si="76"/>
        <v>1</v>
      </c>
      <c r="N216" s="37">
        <f t="shared" si="77"/>
        <v>4.608294930875576E-3</v>
      </c>
      <c r="O216" s="39">
        <f t="shared" si="78"/>
        <v>5274783</v>
      </c>
      <c r="P216" s="39">
        <f t="shared" si="79"/>
        <v>1868604.1033537535</v>
      </c>
      <c r="Q216" s="39">
        <f t="shared" si="80"/>
        <v>0</v>
      </c>
      <c r="R216" s="39">
        <f t="shared" si="81"/>
        <v>7143387.1033537537</v>
      </c>
      <c r="S216" t="s">
        <v>463</v>
      </c>
      <c r="T216">
        <v>1767</v>
      </c>
      <c r="U216">
        <v>4.3477040000000002</v>
      </c>
      <c r="V216">
        <v>1.7639999999999999E-3</v>
      </c>
      <c r="W216">
        <v>7.6690999999999999E-3</v>
      </c>
      <c r="X216">
        <v>1.9680000000000001E-3</v>
      </c>
      <c r="Y216" t="b">
        <f t="shared" si="82"/>
        <v>1</v>
      </c>
      <c r="Z216" s="178">
        <f t="shared" si="83"/>
        <v>0</v>
      </c>
      <c r="AA216" s="181">
        <f t="shared" si="84"/>
        <v>1.5500000394297331E-8</v>
      </c>
      <c r="AB216" s="46">
        <f t="shared" si="85"/>
        <v>0.99999369924034431</v>
      </c>
      <c r="AC216" s="46">
        <f t="shared" si="86"/>
        <v>0.99999354818833386</v>
      </c>
      <c r="AD216" t="s">
        <v>463</v>
      </c>
      <c r="AE216">
        <v>949487829</v>
      </c>
      <c r="AF216">
        <v>1.9680000000000001E-3</v>
      </c>
      <c r="AG216">
        <v>1868604.1</v>
      </c>
      <c r="AH216" t="b">
        <f t="shared" si="87"/>
        <v>1</v>
      </c>
      <c r="AI216" s="178">
        <f t="shared" si="88"/>
        <v>0</v>
      </c>
      <c r="AJ216" s="46">
        <f t="shared" si="89"/>
        <v>0.99999354818833386</v>
      </c>
      <c r="AK216" s="46">
        <f t="shared" si="90"/>
        <v>-3.3537533599883318E-3</v>
      </c>
      <c r="AL216" t="s">
        <v>463</v>
      </c>
      <c r="AM216">
        <v>5274783</v>
      </c>
      <c r="AN216" t="b">
        <f t="shared" si="91"/>
        <v>1</v>
      </c>
      <c r="AO216" s="178">
        <f t="shared" si="92"/>
        <v>0</v>
      </c>
      <c r="AP216">
        <v>200</v>
      </c>
      <c r="AQ216" t="s">
        <v>463</v>
      </c>
      <c r="AR216">
        <v>5274783</v>
      </c>
      <c r="AS216">
        <v>1868604.1</v>
      </c>
      <c r="AT216">
        <v>7143387</v>
      </c>
      <c r="AU216" t="b">
        <f t="shared" si="93"/>
        <v>1</v>
      </c>
      <c r="AV216" s="46">
        <f t="shared" si="94"/>
        <v>0</v>
      </c>
      <c r="AW216" s="46">
        <f t="shared" si="95"/>
        <v>-3.3537533599883318E-3</v>
      </c>
      <c r="AX216" s="46">
        <f t="shared" si="96"/>
        <v>-0.10335375368595123</v>
      </c>
    </row>
    <row r="217" spans="1:50" x14ac:dyDescent="0.25">
      <c r="A217" s="41" t="s">
        <v>481</v>
      </c>
      <c r="B217" s="41" t="s">
        <v>235</v>
      </c>
      <c r="C217" s="84" t="s">
        <v>464</v>
      </c>
      <c r="D217" s="84"/>
      <c r="E217" s="84"/>
      <c r="F217" s="84"/>
      <c r="G217" s="42">
        <v>2462309</v>
      </c>
      <c r="H217" s="43">
        <v>609</v>
      </c>
      <c r="I217" s="44">
        <f t="shared" si="73"/>
        <v>609</v>
      </c>
      <c r="J217" s="45">
        <v>3.6899403140999998</v>
      </c>
      <c r="K217" s="37">
        <f t="shared" si="74"/>
        <v>2.2432994730968614E-3</v>
      </c>
      <c r="L217" s="37">
        <f t="shared" si="75"/>
        <v>5.7566259794830687E-4</v>
      </c>
      <c r="M217" s="38">
        <f t="shared" si="76"/>
        <v>1</v>
      </c>
      <c r="N217" s="37">
        <f t="shared" si="77"/>
        <v>4.608294930875576E-3</v>
      </c>
      <c r="O217" s="39">
        <f t="shared" si="78"/>
        <v>2462309</v>
      </c>
      <c r="P217" s="39">
        <f t="shared" si="79"/>
        <v>546584.63036243769</v>
      </c>
      <c r="Q217" s="39">
        <f t="shared" si="80"/>
        <v>0</v>
      </c>
      <c r="R217" s="39">
        <f t="shared" si="81"/>
        <v>3008893.6303624376</v>
      </c>
      <c r="S217" t="s">
        <v>464</v>
      </c>
      <c r="T217">
        <v>609</v>
      </c>
      <c r="U217">
        <v>3.68994</v>
      </c>
      <c r="V217">
        <v>6.0800000000000003E-4</v>
      </c>
      <c r="W217">
        <v>2.2433000000000002E-3</v>
      </c>
      <c r="X217">
        <v>5.7569999999999995E-4</v>
      </c>
      <c r="Y217" t="b">
        <f t="shared" si="82"/>
        <v>1</v>
      </c>
      <c r="Z217" s="178">
        <f t="shared" si="83"/>
        <v>0</v>
      </c>
      <c r="AA217" s="181">
        <f t="shared" si="84"/>
        <v>-3.1409999978748715E-7</v>
      </c>
      <c r="AB217" s="46">
        <f t="shared" si="85"/>
        <v>1.0000002348786441</v>
      </c>
      <c r="AC217" s="46">
        <f t="shared" si="86"/>
        <v>1.0000649721761088</v>
      </c>
      <c r="AD217" t="s">
        <v>464</v>
      </c>
      <c r="AE217">
        <v>949487829</v>
      </c>
      <c r="AF217">
        <v>5.7569999999999995E-4</v>
      </c>
      <c r="AG217">
        <v>546584.63</v>
      </c>
      <c r="AH217" t="b">
        <f t="shared" si="87"/>
        <v>1</v>
      </c>
      <c r="AI217" s="178">
        <f t="shared" si="88"/>
        <v>0</v>
      </c>
      <c r="AJ217" s="46">
        <f t="shared" si="89"/>
        <v>1.0000649721761088</v>
      </c>
      <c r="AK217" s="46">
        <f t="shared" si="90"/>
        <v>-3.6243768408894539E-4</v>
      </c>
      <c r="AL217" t="s">
        <v>464</v>
      </c>
      <c r="AM217">
        <v>2462309</v>
      </c>
      <c r="AN217" t="b">
        <f t="shared" si="91"/>
        <v>1</v>
      </c>
      <c r="AO217" s="178">
        <f t="shared" si="92"/>
        <v>0</v>
      </c>
      <c r="AP217">
        <v>201</v>
      </c>
      <c r="AQ217" t="s">
        <v>464</v>
      </c>
      <c r="AR217">
        <v>2462309</v>
      </c>
      <c r="AS217">
        <v>546584.63</v>
      </c>
      <c r="AT217">
        <v>3008894</v>
      </c>
      <c r="AU217" t="b">
        <f t="shared" si="93"/>
        <v>1</v>
      </c>
      <c r="AV217" s="46">
        <f t="shared" si="94"/>
        <v>0</v>
      </c>
      <c r="AW217" s="46">
        <f t="shared" si="95"/>
        <v>-3.6243768408894539E-4</v>
      </c>
      <c r="AX217" s="46">
        <f t="shared" si="96"/>
        <v>0.36963756242766976</v>
      </c>
    </row>
    <row r="218" spans="1:50" x14ac:dyDescent="0.25">
      <c r="A218" s="41" t="s">
        <v>481</v>
      </c>
      <c r="B218" s="41" t="s">
        <v>236</v>
      </c>
      <c r="C218" s="84" t="s">
        <v>465</v>
      </c>
      <c r="D218" s="84"/>
      <c r="E218" s="84"/>
      <c r="F218" s="84"/>
      <c r="G218" s="42">
        <v>21315215</v>
      </c>
      <c r="H218" s="43">
        <v>3581</v>
      </c>
      <c r="I218" s="44">
        <f t="shared" si="73"/>
        <v>3581</v>
      </c>
      <c r="J218" s="45">
        <v>3.7826588022999998</v>
      </c>
      <c r="K218" s="37">
        <f t="shared" si="74"/>
        <v>1.3522348075909204E-2</v>
      </c>
      <c r="L218" s="37">
        <f t="shared" si="75"/>
        <v>3.470027126156718E-3</v>
      </c>
      <c r="M218" s="38">
        <f t="shared" si="76"/>
        <v>1</v>
      </c>
      <c r="N218" s="37">
        <f t="shared" si="77"/>
        <v>4.608294930875576E-3</v>
      </c>
      <c r="O218" s="39">
        <f t="shared" si="78"/>
        <v>21315215</v>
      </c>
      <c r="P218" s="39">
        <f t="shared" si="79"/>
        <v>3294748.5225856514</v>
      </c>
      <c r="Q218" s="39">
        <f t="shared" si="80"/>
        <v>0</v>
      </c>
      <c r="R218" s="39">
        <f t="shared" si="81"/>
        <v>24609963.522585653</v>
      </c>
      <c r="S218" t="s">
        <v>465</v>
      </c>
      <c r="T218">
        <v>3581</v>
      </c>
      <c r="U218">
        <v>3.7826590000000002</v>
      </c>
      <c r="V218">
        <v>3.5747999999999999E-3</v>
      </c>
      <c r="W218">
        <v>1.3522299999999999E-2</v>
      </c>
      <c r="X218">
        <v>3.47E-3</v>
      </c>
      <c r="Y218" t="b">
        <f t="shared" si="82"/>
        <v>1</v>
      </c>
      <c r="Z218" s="178">
        <f t="shared" si="83"/>
        <v>0</v>
      </c>
      <c r="AA218" s="181">
        <f t="shared" si="84"/>
        <v>1.9770000037055979E-7</v>
      </c>
      <c r="AB218" s="46">
        <f t="shared" si="85"/>
        <v>0.99999644470701865</v>
      </c>
      <c r="AC218" s="46">
        <f t="shared" si="86"/>
        <v>0.99999218272488033</v>
      </c>
      <c r="AD218" t="s">
        <v>465</v>
      </c>
      <c r="AE218">
        <v>949487829</v>
      </c>
      <c r="AF218">
        <v>3.47E-3</v>
      </c>
      <c r="AG218">
        <v>3294748.52</v>
      </c>
      <c r="AH218" t="b">
        <f t="shared" si="87"/>
        <v>1</v>
      </c>
      <c r="AI218" s="178">
        <f t="shared" si="88"/>
        <v>0</v>
      </c>
      <c r="AJ218" s="46">
        <f t="shared" si="89"/>
        <v>0.99999218272488033</v>
      </c>
      <c r="AK218" s="46">
        <f t="shared" si="90"/>
        <v>-2.5856513530015945E-3</v>
      </c>
      <c r="AL218" t="s">
        <v>465</v>
      </c>
      <c r="AM218">
        <v>21315215</v>
      </c>
      <c r="AN218" t="b">
        <f t="shared" si="91"/>
        <v>1</v>
      </c>
      <c r="AO218" s="178">
        <f t="shared" si="92"/>
        <v>0</v>
      </c>
      <c r="AP218">
        <v>202</v>
      </c>
      <c r="AQ218" t="s">
        <v>465</v>
      </c>
      <c r="AR218">
        <v>21315215</v>
      </c>
      <c r="AS218">
        <v>3294748.52</v>
      </c>
      <c r="AT218">
        <v>24609964</v>
      </c>
      <c r="AU218" t="b">
        <f t="shared" si="93"/>
        <v>1</v>
      </c>
      <c r="AV218" s="46">
        <f t="shared" si="94"/>
        <v>0</v>
      </c>
      <c r="AW218" s="46">
        <f t="shared" si="95"/>
        <v>-2.5856513530015945E-3</v>
      </c>
      <c r="AX218" s="46">
        <f t="shared" si="96"/>
        <v>0.47741434723138809</v>
      </c>
    </row>
    <row r="219" spans="1:50" x14ac:dyDescent="0.25">
      <c r="A219" s="41" t="s">
        <v>481</v>
      </c>
      <c r="B219" s="41" t="s">
        <v>237</v>
      </c>
      <c r="C219" s="84" t="s">
        <v>466</v>
      </c>
      <c r="D219" s="84"/>
      <c r="E219" s="84"/>
      <c r="F219" s="84"/>
      <c r="G219" s="42">
        <v>9312761</v>
      </c>
      <c r="H219" s="43">
        <v>2202</v>
      </c>
      <c r="I219" s="44">
        <f t="shared" si="73"/>
        <v>2202</v>
      </c>
      <c r="J219" s="45">
        <v>3.7399846833999999</v>
      </c>
      <c r="K219" s="37">
        <f t="shared" si="74"/>
        <v>8.2212481772446985E-3</v>
      </c>
      <c r="L219" s="37">
        <f t="shared" si="75"/>
        <v>2.1096893842519606E-3</v>
      </c>
      <c r="M219" s="38">
        <f t="shared" si="76"/>
        <v>1</v>
      </c>
      <c r="N219" s="37">
        <f t="shared" si="77"/>
        <v>4.608294930875576E-3</v>
      </c>
      <c r="O219" s="39">
        <f t="shared" si="78"/>
        <v>9312761</v>
      </c>
      <c r="P219" s="39">
        <f t="shared" si="79"/>
        <v>2003124.3933177409</v>
      </c>
      <c r="Q219" s="39">
        <f t="shared" si="80"/>
        <v>0</v>
      </c>
      <c r="R219" s="39">
        <f t="shared" si="81"/>
        <v>11315885.39331774</v>
      </c>
      <c r="S219" t="s">
        <v>466</v>
      </c>
      <c r="T219">
        <v>2202</v>
      </c>
      <c r="U219">
        <v>3.7399849999999999</v>
      </c>
      <c r="V219">
        <v>2.1982E-3</v>
      </c>
      <c r="W219">
        <v>8.2211999999999997E-3</v>
      </c>
      <c r="X219">
        <v>2.1096999999999999E-3</v>
      </c>
      <c r="Y219" t="b">
        <f t="shared" si="82"/>
        <v>1</v>
      </c>
      <c r="Z219" s="178">
        <f t="shared" si="83"/>
        <v>0</v>
      </c>
      <c r="AA219" s="181">
        <f t="shared" si="84"/>
        <v>3.1659999999433808E-7</v>
      </c>
      <c r="AB219" s="46">
        <f t="shared" si="85"/>
        <v>0.99999413991115949</v>
      </c>
      <c r="AC219" s="46">
        <f t="shared" si="86"/>
        <v>1.0000050319009606</v>
      </c>
      <c r="AD219" t="s">
        <v>466</v>
      </c>
      <c r="AE219">
        <v>949487829</v>
      </c>
      <c r="AF219">
        <v>2.1096999999999999E-3</v>
      </c>
      <c r="AG219">
        <v>2003124.39</v>
      </c>
      <c r="AH219" t="b">
        <f t="shared" si="87"/>
        <v>1</v>
      </c>
      <c r="AI219" s="178">
        <f t="shared" si="88"/>
        <v>0</v>
      </c>
      <c r="AJ219" s="46">
        <f t="shared" si="89"/>
        <v>1.0000050319009606</v>
      </c>
      <c r="AK219" s="46">
        <f t="shared" si="90"/>
        <v>-3.3177409786731005E-3</v>
      </c>
      <c r="AL219" t="s">
        <v>466</v>
      </c>
      <c r="AM219">
        <v>9312761</v>
      </c>
      <c r="AN219" t="b">
        <f t="shared" si="91"/>
        <v>1</v>
      </c>
      <c r="AO219" s="178">
        <f t="shared" si="92"/>
        <v>0</v>
      </c>
      <c r="AP219">
        <v>203</v>
      </c>
      <c r="AQ219" t="s">
        <v>466</v>
      </c>
      <c r="AR219">
        <v>9312761</v>
      </c>
      <c r="AS219">
        <v>2003124.39</v>
      </c>
      <c r="AT219">
        <v>11315885</v>
      </c>
      <c r="AU219" t="b">
        <f t="shared" si="93"/>
        <v>1</v>
      </c>
      <c r="AV219" s="46">
        <f t="shared" si="94"/>
        <v>0</v>
      </c>
      <c r="AW219" s="46">
        <f t="shared" si="95"/>
        <v>-3.3177409786731005E-3</v>
      </c>
      <c r="AX219" s="46">
        <f t="shared" si="96"/>
        <v>-0.39331774041056633</v>
      </c>
    </row>
    <row r="220" spans="1:50" x14ac:dyDescent="0.25">
      <c r="A220" s="41" t="s">
        <v>481</v>
      </c>
      <c r="B220" s="41" t="s">
        <v>238</v>
      </c>
      <c r="C220" s="84" t="s">
        <v>467</v>
      </c>
      <c r="D220" s="84"/>
      <c r="E220" s="84"/>
      <c r="F220" s="84"/>
      <c r="G220" s="42">
        <v>6182908</v>
      </c>
      <c r="H220" s="43">
        <v>2250</v>
      </c>
      <c r="I220" s="44">
        <f t="shared" ref="I220:I233" si="97">H220</f>
        <v>2250</v>
      </c>
      <c r="J220" s="45">
        <v>4.1237336986999997</v>
      </c>
      <c r="K220" s="37">
        <f t="shared" ref="K220:K233" si="98">(I220/$I$15)*J220</f>
        <v>9.262404649245751E-3</v>
      </c>
      <c r="L220" s="37">
        <f t="shared" ref="L220:L233" si="99">K220/$K$15</f>
        <v>2.376864965011766E-3</v>
      </c>
      <c r="M220" s="38">
        <f t="shared" ref="M220:M233" si="100">H220/I220</f>
        <v>1</v>
      </c>
      <c r="N220" s="37">
        <f t="shared" ref="N220:N233" si="101">M220/$M$15</f>
        <v>4.608294930875576E-3</v>
      </c>
      <c r="O220" s="39">
        <f t="shared" ref="O220:O233" si="102">G220</f>
        <v>6182908</v>
      </c>
      <c r="P220" s="39">
        <f t="shared" ref="P220:P233" si="103">L220*$E$3*$E$7</f>
        <v>2256804.3554551825</v>
      </c>
      <c r="Q220" s="39">
        <f t="shared" ref="Q220:Q233" si="104">N220*$E$4*$E$7</f>
        <v>0</v>
      </c>
      <c r="R220" s="39">
        <f t="shared" ref="R220:R233" si="105">O220+P220+Q220</f>
        <v>8439712.3554551825</v>
      </c>
      <c r="S220" t="s">
        <v>467</v>
      </c>
      <c r="T220">
        <v>2250</v>
      </c>
      <c r="U220">
        <v>4.1237339999999998</v>
      </c>
      <c r="V220">
        <v>2.2461E-3</v>
      </c>
      <c r="W220">
        <v>9.2624000000000005E-3</v>
      </c>
      <c r="X220">
        <v>2.3768999999999999E-3</v>
      </c>
      <c r="Y220" t="b">
        <f t="shared" si="82"/>
        <v>1</v>
      </c>
      <c r="Z220" s="178">
        <f t="shared" si="83"/>
        <v>0</v>
      </c>
      <c r="AA220" s="181">
        <f t="shared" si="84"/>
        <v>3.0130000006067803E-7</v>
      </c>
      <c r="AB220" s="46">
        <f t="shared" si="85"/>
        <v>0.99999949805197175</v>
      </c>
      <c r="AC220" s="46">
        <f t="shared" si="86"/>
        <v>1.0000147399994319</v>
      </c>
      <c r="AD220" t="s">
        <v>467</v>
      </c>
      <c r="AE220">
        <v>949487829</v>
      </c>
      <c r="AF220">
        <v>2.3768999999999999E-3</v>
      </c>
      <c r="AG220">
        <v>2256804.36</v>
      </c>
      <c r="AH220" t="b">
        <f t="shared" si="87"/>
        <v>1</v>
      </c>
      <c r="AI220" s="178">
        <f t="shared" si="88"/>
        <v>0</v>
      </c>
      <c r="AJ220" s="46">
        <f t="shared" si="89"/>
        <v>1.0000147399994319</v>
      </c>
      <c r="AK220" s="46">
        <f t="shared" si="90"/>
        <v>4.5448173768818378E-3</v>
      </c>
      <c r="AL220" t="s">
        <v>467</v>
      </c>
      <c r="AM220">
        <v>6182908</v>
      </c>
      <c r="AN220" t="b">
        <f t="shared" si="91"/>
        <v>1</v>
      </c>
      <c r="AO220" s="178">
        <f t="shared" si="92"/>
        <v>0</v>
      </c>
      <c r="AP220">
        <v>204</v>
      </c>
      <c r="AQ220" t="s">
        <v>467</v>
      </c>
      <c r="AR220">
        <v>6182908</v>
      </c>
      <c r="AS220">
        <v>2256804.36</v>
      </c>
      <c r="AT220">
        <v>8439712</v>
      </c>
      <c r="AU220" t="b">
        <f t="shared" si="93"/>
        <v>1</v>
      </c>
      <c r="AV220" s="46">
        <f t="shared" si="94"/>
        <v>0</v>
      </c>
      <c r="AW220" s="46">
        <f t="shared" si="95"/>
        <v>4.5448173768818378E-3</v>
      </c>
      <c r="AX220" s="46">
        <f t="shared" si="96"/>
        <v>-0.355455182492733</v>
      </c>
    </row>
    <row r="221" spans="1:50" x14ac:dyDescent="0.25">
      <c r="A221" s="41" t="s">
        <v>481</v>
      </c>
      <c r="B221" s="41" t="s">
        <v>239</v>
      </c>
      <c r="C221" s="84" t="s">
        <v>468</v>
      </c>
      <c r="D221" s="84"/>
      <c r="E221" s="84"/>
      <c r="F221" s="84"/>
      <c r="G221" s="42">
        <v>13277879</v>
      </c>
      <c r="H221" s="43">
        <v>5345</v>
      </c>
      <c r="I221" s="44">
        <f t="shared" si="97"/>
        <v>5345</v>
      </c>
      <c r="J221" s="45">
        <v>3.6368899320999999</v>
      </c>
      <c r="K221" s="37">
        <f t="shared" si="98"/>
        <v>1.9405663106888901E-2</v>
      </c>
      <c r="L221" s="37">
        <f t="shared" si="99"/>
        <v>4.9797695639805153E-3</v>
      </c>
      <c r="M221" s="38">
        <f t="shared" si="100"/>
        <v>1</v>
      </c>
      <c r="N221" s="37">
        <f t="shared" si="101"/>
        <v>4.608294930875576E-3</v>
      </c>
      <c r="O221" s="39">
        <f t="shared" si="102"/>
        <v>13277879</v>
      </c>
      <c r="P221" s="39">
        <f t="shared" si="103"/>
        <v>4728230.592224136</v>
      </c>
      <c r="Q221" s="39">
        <f t="shared" si="104"/>
        <v>0</v>
      </c>
      <c r="R221" s="39">
        <f t="shared" si="105"/>
        <v>18006109.592224136</v>
      </c>
      <c r="S221" t="s">
        <v>468</v>
      </c>
      <c r="T221">
        <v>5345</v>
      </c>
      <c r="U221">
        <v>3.6368900000000002</v>
      </c>
      <c r="V221">
        <v>5.3357999999999999E-3</v>
      </c>
      <c r="W221">
        <v>1.9405700000000001E-2</v>
      </c>
      <c r="X221">
        <v>4.9798000000000004E-3</v>
      </c>
      <c r="Y221" t="b">
        <f t="shared" si="82"/>
        <v>1</v>
      </c>
      <c r="Z221" s="178">
        <f t="shared" si="83"/>
        <v>0</v>
      </c>
      <c r="AA221" s="181">
        <f t="shared" si="84"/>
        <v>6.7900000289000673E-8</v>
      </c>
      <c r="AB221" s="46">
        <f t="shared" si="85"/>
        <v>1.0000019011517873</v>
      </c>
      <c r="AC221" s="46">
        <f t="shared" si="86"/>
        <v>1.0000061119333121</v>
      </c>
      <c r="AD221" t="s">
        <v>468</v>
      </c>
      <c r="AE221">
        <v>949487829</v>
      </c>
      <c r="AF221">
        <v>4.9798000000000004E-3</v>
      </c>
      <c r="AG221">
        <v>4728230.59</v>
      </c>
      <c r="AH221" t="b">
        <f t="shared" si="87"/>
        <v>1</v>
      </c>
      <c r="AI221" s="178">
        <f t="shared" si="88"/>
        <v>0</v>
      </c>
      <c r="AJ221" s="46">
        <f t="shared" si="89"/>
        <v>1.0000061119333121</v>
      </c>
      <c r="AK221" s="46">
        <f t="shared" si="90"/>
        <v>-2.2241361439228058E-3</v>
      </c>
      <c r="AL221" t="s">
        <v>468</v>
      </c>
      <c r="AM221">
        <v>13277879</v>
      </c>
      <c r="AN221" t="b">
        <f t="shared" si="91"/>
        <v>1</v>
      </c>
      <c r="AO221" s="178">
        <f t="shared" si="92"/>
        <v>0</v>
      </c>
      <c r="AP221">
        <v>205</v>
      </c>
      <c r="AQ221" t="s">
        <v>468</v>
      </c>
      <c r="AR221">
        <v>13277879</v>
      </c>
      <c r="AS221">
        <v>4728230.59</v>
      </c>
      <c r="AT221">
        <v>18006110</v>
      </c>
      <c r="AU221" t="b">
        <f t="shared" si="93"/>
        <v>1</v>
      </c>
      <c r="AV221" s="46">
        <f t="shared" si="94"/>
        <v>0</v>
      </c>
      <c r="AW221" s="46">
        <f t="shared" si="95"/>
        <v>-2.2241361439228058E-3</v>
      </c>
      <c r="AX221" s="46">
        <f t="shared" si="96"/>
        <v>0.40777586400508881</v>
      </c>
    </row>
    <row r="222" spans="1:50" x14ac:dyDescent="0.25">
      <c r="A222" s="41" t="s">
        <v>481</v>
      </c>
      <c r="B222" s="41" t="s">
        <v>240</v>
      </c>
      <c r="C222" s="84" t="s">
        <v>469</v>
      </c>
      <c r="D222" s="84"/>
      <c r="E222" s="84"/>
      <c r="F222" s="84"/>
      <c r="G222" s="42">
        <v>5114135</v>
      </c>
      <c r="H222" s="43">
        <v>1195</v>
      </c>
      <c r="I222" s="44">
        <f t="shared" si="97"/>
        <v>1195</v>
      </c>
      <c r="J222" s="45">
        <v>3.8945911116</v>
      </c>
      <c r="K222" s="37">
        <f t="shared" si="98"/>
        <v>4.6460127144042239E-3</v>
      </c>
      <c r="L222" s="37">
        <f t="shared" si="99"/>
        <v>1.1922330394802884E-3</v>
      </c>
      <c r="M222" s="38">
        <f t="shared" si="100"/>
        <v>1</v>
      </c>
      <c r="N222" s="37">
        <f t="shared" si="101"/>
        <v>4.608294930875576E-3</v>
      </c>
      <c r="O222" s="39">
        <f t="shared" si="102"/>
        <v>5114135</v>
      </c>
      <c r="P222" s="39">
        <f t="shared" si="103"/>
        <v>1132010.7603182103</v>
      </c>
      <c r="Q222" s="39">
        <f t="shared" si="104"/>
        <v>0</v>
      </c>
      <c r="R222" s="39">
        <f t="shared" si="105"/>
        <v>6246145.7603182103</v>
      </c>
      <c r="S222" t="s">
        <v>469</v>
      </c>
      <c r="T222">
        <v>1195</v>
      </c>
      <c r="U222">
        <v>3.8945910000000001</v>
      </c>
      <c r="V222">
        <v>1.1929E-3</v>
      </c>
      <c r="W222">
        <v>4.646E-3</v>
      </c>
      <c r="X222">
        <v>1.1922E-3</v>
      </c>
      <c r="Y222" t="b">
        <f t="shared" si="82"/>
        <v>1</v>
      </c>
      <c r="Z222" s="178">
        <f t="shared" si="83"/>
        <v>0</v>
      </c>
      <c r="AA222" s="181">
        <f t="shared" si="84"/>
        <v>-1.11599999907952E-7</v>
      </c>
      <c r="AB222" s="46">
        <f t="shared" si="85"/>
        <v>0.99999726337291661</v>
      </c>
      <c r="AC222" s="46">
        <f t="shared" si="86"/>
        <v>0.99997228773302338</v>
      </c>
      <c r="AD222" t="s">
        <v>469</v>
      </c>
      <c r="AE222">
        <v>949487829</v>
      </c>
      <c r="AF222">
        <v>1.1922E-3</v>
      </c>
      <c r="AG222">
        <v>1132010.76</v>
      </c>
      <c r="AH222" t="b">
        <f t="shared" si="87"/>
        <v>1</v>
      </c>
      <c r="AI222" s="178">
        <f t="shared" si="88"/>
        <v>0</v>
      </c>
      <c r="AJ222" s="46">
        <f t="shared" si="89"/>
        <v>0.99997228773302338</v>
      </c>
      <c r="AK222" s="46">
        <f t="shared" si="90"/>
        <v>-3.1821033917367458E-4</v>
      </c>
      <c r="AL222" t="s">
        <v>469</v>
      </c>
      <c r="AM222">
        <v>5114135</v>
      </c>
      <c r="AN222" t="b">
        <f t="shared" si="91"/>
        <v>1</v>
      </c>
      <c r="AO222" s="178">
        <f t="shared" si="92"/>
        <v>0</v>
      </c>
      <c r="AP222">
        <v>206</v>
      </c>
      <c r="AQ222" t="s">
        <v>469</v>
      </c>
      <c r="AR222">
        <v>5114135</v>
      </c>
      <c r="AS222">
        <v>1132010.76</v>
      </c>
      <c r="AT222">
        <v>6246146</v>
      </c>
      <c r="AU222" t="b">
        <f t="shared" si="93"/>
        <v>1</v>
      </c>
      <c r="AV222" s="46">
        <f t="shared" si="94"/>
        <v>0</v>
      </c>
      <c r="AW222" s="46">
        <f t="shared" si="95"/>
        <v>-3.1821033917367458E-4</v>
      </c>
      <c r="AX222" s="46">
        <f t="shared" si="96"/>
        <v>0.2396817896515131</v>
      </c>
    </row>
    <row r="223" spans="1:50" x14ac:dyDescent="0.25">
      <c r="A223" s="41" t="s">
        <v>481</v>
      </c>
      <c r="B223" s="41" t="s">
        <v>241</v>
      </c>
      <c r="C223" s="84" t="s">
        <v>470</v>
      </c>
      <c r="D223" s="84"/>
      <c r="E223" s="84"/>
      <c r="F223" s="84"/>
      <c r="G223" s="42">
        <v>63074026</v>
      </c>
      <c r="H223" s="43">
        <v>12104</v>
      </c>
      <c r="I223" s="44">
        <f t="shared" si="97"/>
        <v>12104</v>
      </c>
      <c r="J223" s="45">
        <v>3.9188557089999998</v>
      </c>
      <c r="K223" s="37">
        <f t="shared" si="98"/>
        <v>4.7352052507056312E-2</v>
      </c>
      <c r="L223" s="37">
        <f t="shared" si="99"/>
        <v>1.2151211147375727E-2</v>
      </c>
      <c r="M223" s="38">
        <f t="shared" si="100"/>
        <v>1</v>
      </c>
      <c r="N223" s="37">
        <f t="shared" si="101"/>
        <v>4.608294930875576E-3</v>
      </c>
      <c r="O223" s="39">
        <f t="shared" si="102"/>
        <v>63074026</v>
      </c>
      <c r="P223" s="39">
        <f t="shared" si="103"/>
        <v>11537427.092042377</v>
      </c>
      <c r="Q223" s="39">
        <f t="shared" si="104"/>
        <v>0</v>
      </c>
      <c r="R223" s="39">
        <f t="shared" si="105"/>
        <v>74611453.092042372</v>
      </c>
      <c r="S223" t="s">
        <v>470</v>
      </c>
      <c r="T223">
        <v>12104</v>
      </c>
      <c r="U223">
        <v>3.9188559999999999</v>
      </c>
      <c r="V223">
        <v>1.2083099999999999E-2</v>
      </c>
      <c r="W223">
        <v>4.7352100000000001E-2</v>
      </c>
      <c r="X223">
        <v>1.2151199999999999E-2</v>
      </c>
      <c r="Y223" t="b">
        <f t="shared" si="82"/>
        <v>1</v>
      </c>
      <c r="Z223" s="178">
        <f t="shared" si="83"/>
        <v>0</v>
      </c>
      <c r="AA223" s="181">
        <f t="shared" si="84"/>
        <v>2.9100000009663063E-7</v>
      </c>
      <c r="AB223" s="46">
        <f t="shared" si="85"/>
        <v>1.0000010029753976</v>
      </c>
      <c r="AC223" s="46">
        <f t="shared" si="86"/>
        <v>0.99999908261196413</v>
      </c>
      <c r="AD223" t="s">
        <v>470</v>
      </c>
      <c r="AE223">
        <v>949487829</v>
      </c>
      <c r="AF223">
        <v>1.2151199999999999E-2</v>
      </c>
      <c r="AG223">
        <v>11537427.09</v>
      </c>
      <c r="AH223" t="b">
        <f t="shared" si="87"/>
        <v>1</v>
      </c>
      <c r="AI223" s="178">
        <f t="shared" si="88"/>
        <v>0</v>
      </c>
      <c r="AJ223" s="46">
        <f t="shared" si="89"/>
        <v>0.99999908261196413</v>
      </c>
      <c r="AK223" s="46">
        <f t="shared" si="90"/>
        <v>-2.0423773676156998E-3</v>
      </c>
      <c r="AL223" t="s">
        <v>470</v>
      </c>
      <c r="AM223">
        <v>63074026</v>
      </c>
      <c r="AN223" t="b">
        <f t="shared" si="91"/>
        <v>1</v>
      </c>
      <c r="AO223" s="178">
        <f t="shared" si="92"/>
        <v>0</v>
      </c>
      <c r="AP223">
        <v>207</v>
      </c>
      <c r="AQ223" t="s">
        <v>470</v>
      </c>
      <c r="AR223">
        <v>63074026</v>
      </c>
      <c r="AS223">
        <v>11537427.09</v>
      </c>
      <c r="AT223">
        <v>74611453</v>
      </c>
      <c r="AU223" t="b">
        <f t="shared" si="93"/>
        <v>1</v>
      </c>
      <c r="AV223" s="46">
        <f t="shared" si="94"/>
        <v>0</v>
      </c>
      <c r="AW223" s="46">
        <f t="shared" si="95"/>
        <v>-2.0423773676156998E-3</v>
      </c>
      <c r="AX223" s="46">
        <f t="shared" si="96"/>
        <v>-9.204237163066864E-2</v>
      </c>
    </row>
    <row r="224" spans="1:50" x14ac:dyDescent="0.25">
      <c r="A224" s="41" t="s">
        <v>481</v>
      </c>
      <c r="B224" s="41" t="s">
        <v>242</v>
      </c>
      <c r="C224" s="84" t="s">
        <v>471</v>
      </c>
      <c r="D224" s="84"/>
      <c r="E224" s="84"/>
      <c r="F224" s="84"/>
      <c r="G224" s="42">
        <v>59453374</v>
      </c>
      <c r="H224" s="43">
        <v>14076</v>
      </c>
      <c r="I224" s="44">
        <f t="shared" si="97"/>
        <v>14076</v>
      </c>
      <c r="J224" s="45">
        <v>3.9768244379</v>
      </c>
      <c r="K224" s="37">
        <f t="shared" si="98"/>
        <v>5.5881273827979479E-2</v>
      </c>
      <c r="L224" s="37">
        <f t="shared" si="99"/>
        <v>1.4339930827009297E-2</v>
      </c>
      <c r="M224" s="38">
        <f t="shared" si="100"/>
        <v>1</v>
      </c>
      <c r="N224" s="37">
        <f t="shared" si="101"/>
        <v>4.608294930875576E-3</v>
      </c>
      <c r="O224" s="39">
        <f t="shared" si="102"/>
        <v>59453374</v>
      </c>
      <c r="P224" s="39">
        <f t="shared" si="103"/>
        <v>13615589.788947232</v>
      </c>
      <c r="Q224" s="39">
        <f t="shared" si="104"/>
        <v>0</v>
      </c>
      <c r="R224" s="39">
        <f t="shared" si="105"/>
        <v>73068963.788947225</v>
      </c>
      <c r="S224" t="s">
        <v>471</v>
      </c>
      <c r="T224">
        <v>14076</v>
      </c>
      <c r="U224">
        <v>3.9768240000000001</v>
      </c>
      <c r="V224">
        <v>1.40517E-2</v>
      </c>
      <c r="W224">
        <v>5.5881300000000002E-2</v>
      </c>
      <c r="X224">
        <v>1.4339899999999999E-2</v>
      </c>
      <c r="Y224" t="b">
        <f t="shared" si="82"/>
        <v>1</v>
      </c>
      <c r="Z224" s="178">
        <f t="shared" si="83"/>
        <v>0</v>
      </c>
      <c r="AA224" s="181">
        <f t="shared" si="84"/>
        <v>-4.3789999981669325E-7</v>
      </c>
      <c r="AB224" s="46">
        <f t="shared" si="85"/>
        <v>1.000000468350464</v>
      </c>
      <c r="AC224" s="46">
        <f t="shared" si="86"/>
        <v>0.99999785026792187</v>
      </c>
      <c r="AD224" t="s">
        <v>471</v>
      </c>
      <c r="AE224">
        <v>949487829</v>
      </c>
      <c r="AF224">
        <v>1.4339899999999999E-2</v>
      </c>
      <c r="AG224">
        <v>13615589.789999999</v>
      </c>
      <c r="AH224" t="b">
        <f t="shared" si="87"/>
        <v>1</v>
      </c>
      <c r="AI224" s="178">
        <f t="shared" si="88"/>
        <v>0</v>
      </c>
      <c r="AJ224" s="46">
        <f t="shared" si="89"/>
        <v>0.99999785026792187</v>
      </c>
      <c r="AK224" s="46">
        <f t="shared" si="90"/>
        <v>1.0527670383453369E-3</v>
      </c>
      <c r="AL224" t="s">
        <v>471</v>
      </c>
      <c r="AM224">
        <v>59453374</v>
      </c>
      <c r="AN224" t="b">
        <f t="shared" si="91"/>
        <v>1</v>
      </c>
      <c r="AO224" s="178">
        <f t="shared" si="92"/>
        <v>0</v>
      </c>
      <c r="AP224">
        <v>208</v>
      </c>
      <c r="AQ224" t="s">
        <v>471</v>
      </c>
      <c r="AR224">
        <v>59453374</v>
      </c>
      <c r="AS224">
        <v>13615589.789999999</v>
      </c>
      <c r="AT224">
        <v>73068964</v>
      </c>
      <c r="AU224" t="b">
        <f t="shared" si="93"/>
        <v>1</v>
      </c>
      <c r="AV224" s="46">
        <f t="shared" si="94"/>
        <v>0</v>
      </c>
      <c r="AW224" s="46">
        <f t="shared" si="95"/>
        <v>1.0527670383453369E-3</v>
      </c>
      <c r="AX224" s="46">
        <f t="shared" si="96"/>
        <v>0.21105277538299561</v>
      </c>
    </row>
    <row r="225" spans="1:50" x14ac:dyDescent="0.25">
      <c r="A225" s="41" t="s">
        <v>481</v>
      </c>
      <c r="B225" s="41" t="s">
        <v>243</v>
      </c>
      <c r="C225" s="84" t="s">
        <v>472</v>
      </c>
      <c r="D225" s="84"/>
      <c r="E225" s="84"/>
      <c r="F225" s="84"/>
      <c r="G225" s="42">
        <v>6195827</v>
      </c>
      <c r="H225" s="43">
        <v>1899</v>
      </c>
      <c r="I225" s="44">
        <f t="shared" si="97"/>
        <v>1899</v>
      </c>
      <c r="J225" s="45">
        <v>3.9436179649000001</v>
      </c>
      <c r="K225" s="37">
        <f t="shared" si="98"/>
        <v>7.4760194297898534E-3</v>
      </c>
      <c r="L225" s="37">
        <f t="shared" si="99"/>
        <v>1.918453072751657E-3</v>
      </c>
      <c r="M225" s="38">
        <f t="shared" si="100"/>
        <v>1</v>
      </c>
      <c r="N225" s="37">
        <f t="shared" si="101"/>
        <v>4.608294930875576E-3</v>
      </c>
      <c r="O225" s="39">
        <f t="shared" si="102"/>
        <v>6195827</v>
      </c>
      <c r="P225" s="39">
        <f t="shared" si="103"/>
        <v>1821547.8430853498</v>
      </c>
      <c r="Q225" s="39">
        <f t="shared" si="104"/>
        <v>0</v>
      </c>
      <c r="R225" s="39">
        <f t="shared" si="105"/>
        <v>8017374.8430853495</v>
      </c>
      <c r="S225" t="s">
        <v>472</v>
      </c>
      <c r="T225">
        <v>1899</v>
      </c>
      <c r="U225">
        <v>3.9436179999999998</v>
      </c>
      <c r="V225">
        <v>1.8956999999999999E-3</v>
      </c>
      <c r="W225">
        <v>7.476E-3</v>
      </c>
      <c r="X225">
        <v>1.9185000000000001E-3</v>
      </c>
      <c r="Y225" t="b">
        <f t="shared" si="82"/>
        <v>1</v>
      </c>
      <c r="Z225" s="178">
        <f t="shared" si="83"/>
        <v>0</v>
      </c>
      <c r="AA225" s="181">
        <f t="shared" si="84"/>
        <v>3.5099999795562553E-8</v>
      </c>
      <c r="AB225" s="46">
        <f t="shared" si="85"/>
        <v>0.99999740105145041</v>
      </c>
      <c r="AC225" s="46">
        <f t="shared" si="86"/>
        <v>1.0000244609831794</v>
      </c>
      <c r="AD225" t="s">
        <v>472</v>
      </c>
      <c r="AE225">
        <v>949487829</v>
      </c>
      <c r="AF225">
        <v>1.9185000000000001E-3</v>
      </c>
      <c r="AG225">
        <v>1821547.84</v>
      </c>
      <c r="AH225" t="b">
        <f t="shared" si="87"/>
        <v>1</v>
      </c>
      <c r="AI225" s="178">
        <f t="shared" si="88"/>
        <v>0</v>
      </c>
      <c r="AJ225" s="46">
        <f t="shared" si="89"/>
        <v>1.0000244609831794</v>
      </c>
      <c r="AK225" s="46">
        <f t="shared" si="90"/>
        <v>-3.0853496864438057E-3</v>
      </c>
      <c r="AL225" t="s">
        <v>472</v>
      </c>
      <c r="AM225">
        <v>6195827</v>
      </c>
      <c r="AN225" t="b">
        <f t="shared" si="91"/>
        <v>1</v>
      </c>
      <c r="AO225" s="178">
        <f t="shared" si="92"/>
        <v>0</v>
      </c>
      <c r="AP225">
        <v>209</v>
      </c>
      <c r="AQ225" t="s">
        <v>472</v>
      </c>
      <c r="AR225">
        <v>6195827</v>
      </c>
      <c r="AS225">
        <v>1821547.84</v>
      </c>
      <c r="AT225">
        <v>8017375</v>
      </c>
      <c r="AU225" t="b">
        <f t="shared" si="93"/>
        <v>1</v>
      </c>
      <c r="AV225" s="46">
        <f t="shared" si="94"/>
        <v>0</v>
      </c>
      <c r="AW225" s="46">
        <f t="shared" si="95"/>
        <v>-3.0853496864438057E-3</v>
      </c>
      <c r="AX225" s="46">
        <f t="shared" si="96"/>
        <v>0.15691465046256781</v>
      </c>
    </row>
    <row r="226" spans="1:50" x14ac:dyDescent="0.25">
      <c r="A226" s="41" t="s">
        <v>481</v>
      </c>
      <c r="B226" s="41" t="s">
        <v>244</v>
      </c>
      <c r="C226" s="84" t="s">
        <v>473</v>
      </c>
      <c r="D226" s="84"/>
      <c r="E226" s="84"/>
      <c r="F226" s="84"/>
      <c r="G226" s="42">
        <v>7798920</v>
      </c>
      <c r="H226" s="43">
        <v>1336</v>
      </c>
      <c r="I226" s="44">
        <f t="shared" si="97"/>
        <v>1336</v>
      </c>
      <c r="J226" s="45">
        <v>3.7927174821</v>
      </c>
      <c r="K226" s="37">
        <f t="shared" si="98"/>
        <v>5.0583348118655082E-3</v>
      </c>
      <c r="L226" s="37">
        <f t="shared" si="99"/>
        <v>1.298040762730179E-3</v>
      </c>
      <c r="M226" s="38">
        <f t="shared" si="100"/>
        <v>1</v>
      </c>
      <c r="N226" s="37">
        <f t="shared" si="101"/>
        <v>4.608294930875576E-3</v>
      </c>
      <c r="O226" s="39">
        <f t="shared" si="102"/>
        <v>7798920</v>
      </c>
      <c r="P226" s="39">
        <f t="shared" si="103"/>
        <v>1232473.9057581818</v>
      </c>
      <c r="Q226" s="39">
        <f t="shared" si="104"/>
        <v>0</v>
      </c>
      <c r="R226" s="39">
        <f t="shared" si="105"/>
        <v>9031393.9057581816</v>
      </c>
      <c r="S226" t="s">
        <v>473</v>
      </c>
      <c r="T226">
        <v>1336</v>
      </c>
      <c r="U226">
        <v>3.7927170000000001</v>
      </c>
      <c r="V226">
        <v>1.3336999999999999E-3</v>
      </c>
      <c r="W226">
        <v>5.0582999999999999E-3</v>
      </c>
      <c r="X226">
        <v>1.2979999999999999E-3</v>
      </c>
      <c r="Y226" t="b">
        <f t="shared" si="82"/>
        <v>1</v>
      </c>
      <c r="Z226" s="178">
        <f t="shared" si="83"/>
        <v>0</v>
      </c>
      <c r="AA226" s="181">
        <f t="shared" si="84"/>
        <v>-4.8209999992110397E-7</v>
      </c>
      <c r="AB226" s="46">
        <f t="shared" si="85"/>
        <v>0.99999311791986834</v>
      </c>
      <c r="AC226" s="46">
        <f t="shared" si="86"/>
        <v>0.99996859672565797</v>
      </c>
      <c r="AD226" t="s">
        <v>473</v>
      </c>
      <c r="AE226">
        <v>949487829</v>
      </c>
      <c r="AF226">
        <v>1.2979999999999999E-3</v>
      </c>
      <c r="AG226">
        <v>1232473.9099999999</v>
      </c>
      <c r="AH226" t="b">
        <f t="shared" si="87"/>
        <v>1</v>
      </c>
      <c r="AI226" s="178">
        <f t="shared" si="88"/>
        <v>0</v>
      </c>
      <c r="AJ226" s="46">
        <f t="shared" si="89"/>
        <v>0.99996859672565797</v>
      </c>
      <c r="AK226" s="46">
        <f t="shared" si="90"/>
        <v>4.2418180964887142E-3</v>
      </c>
      <c r="AL226" t="s">
        <v>473</v>
      </c>
      <c r="AM226">
        <v>7798920</v>
      </c>
      <c r="AN226" t="b">
        <f t="shared" si="91"/>
        <v>1</v>
      </c>
      <c r="AO226" s="178">
        <f t="shared" si="92"/>
        <v>0</v>
      </c>
      <c r="AP226">
        <v>210</v>
      </c>
      <c r="AQ226" t="s">
        <v>473</v>
      </c>
      <c r="AR226">
        <v>7798920</v>
      </c>
      <c r="AS226">
        <v>1232473.9099999999</v>
      </c>
      <c r="AT226">
        <v>9031394</v>
      </c>
      <c r="AU226" t="b">
        <f t="shared" si="93"/>
        <v>1</v>
      </c>
      <c r="AV226" s="46">
        <f t="shared" si="94"/>
        <v>0</v>
      </c>
      <c r="AW226" s="46">
        <f t="shared" si="95"/>
        <v>4.2418180964887142E-3</v>
      </c>
      <c r="AX226" s="46">
        <f t="shared" si="96"/>
        <v>9.424181841313839E-2</v>
      </c>
    </row>
    <row r="227" spans="1:50" x14ac:dyDescent="0.25">
      <c r="A227" s="41" t="s">
        <v>481</v>
      </c>
      <c r="B227" s="41" t="s">
        <v>245</v>
      </c>
      <c r="C227" s="84" t="s">
        <v>474</v>
      </c>
      <c r="D227" s="84"/>
      <c r="E227" s="84"/>
      <c r="F227" s="84"/>
      <c r="G227" s="42">
        <v>5596659</v>
      </c>
      <c r="H227" s="43">
        <v>1358</v>
      </c>
      <c r="I227" s="44">
        <f t="shared" si="97"/>
        <v>1358</v>
      </c>
      <c r="J227" s="45">
        <v>3.6807903682999998</v>
      </c>
      <c r="K227" s="37">
        <f t="shared" si="98"/>
        <v>4.98989577015634E-3</v>
      </c>
      <c r="L227" s="37">
        <f t="shared" si="99"/>
        <v>1.2804783297942839E-3</v>
      </c>
      <c r="M227" s="38">
        <f t="shared" si="100"/>
        <v>1</v>
      </c>
      <c r="N227" s="37">
        <f t="shared" si="101"/>
        <v>4.608294930875576E-3</v>
      </c>
      <c r="O227" s="39">
        <f t="shared" si="102"/>
        <v>5596659</v>
      </c>
      <c r="P227" s="39">
        <f t="shared" si="103"/>
        <v>1215798.5894379206</v>
      </c>
      <c r="Q227" s="39">
        <f t="shared" si="104"/>
        <v>0</v>
      </c>
      <c r="R227" s="39">
        <f t="shared" si="105"/>
        <v>6812457.5894379206</v>
      </c>
      <c r="S227" t="s">
        <v>474</v>
      </c>
      <c r="T227">
        <v>1358</v>
      </c>
      <c r="U227">
        <v>3.68079</v>
      </c>
      <c r="V227">
        <v>1.3557E-3</v>
      </c>
      <c r="W227">
        <v>4.9899000000000002E-3</v>
      </c>
      <c r="X227">
        <v>1.2805E-3</v>
      </c>
      <c r="Y227" t="b">
        <f t="shared" si="82"/>
        <v>1</v>
      </c>
      <c r="Z227" s="178">
        <f t="shared" si="83"/>
        <v>0</v>
      </c>
      <c r="AA227" s="181">
        <f t="shared" si="84"/>
        <v>-3.6829999983112316E-7</v>
      </c>
      <c r="AB227" s="46">
        <f t="shared" si="85"/>
        <v>1.0000008476817663</v>
      </c>
      <c r="AC227" s="46">
        <f t="shared" si="86"/>
        <v>1.0000169235239769</v>
      </c>
      <c r="AD227" t="s">
        <v>474</v>
      </c>
      <c r="AE227">
        <v>949487829</v>
      </c>
      <c r="AF227">
        <v>1.2805E-3</v>
      </c>
      <c r="AG227">
        <v>1215798.5900000001</v>
      </c>
      <c r="AH227" t="b">
        <f t="shared" si="87"/>
        <v>1</v>
      </c>
      <c r="AI227" s="178">
        <f t="shared" si="88"/>
        <v>0</v>
      </c>
      <c r="AJ227" s="46">
        <f t="shared" si="89"/>
        <v>1.0000169235239769</v>
      </c>
      <c r="AK227" s="46">
        <f t="shared" si="90"/>
        <v>5.6207948364317417E-4</v>
      </c>
      <c r="AL227" t="s">
        <v>474</v>
      </c>
      <c r="AM227">
        <v>5596659</v>
      </c>
      <c r="AN227" t="b">
        <f t="shared" si="91"/>
        <v>1</v>
      </c>
      <c r="AO227" s="178">
        <f t="shared" si="92"/>
        <v>0</v>
      </c>
      <c r="AP227">
        <v>211</v>
      </c>
      <c r="AQ227" t="s">
        <v>474</v>
      </c>
      <c r="AR227">
        <v>5596659</v>
      </c>
      <c r="AS227">
        <v>1215798.5900000001</v>
      </c>
      <c r="AT227">
        <v>6812458</v>
      </c>
      <c r="AU227" t="b">
        <f t="shared" si="93"/>
        <v>1</v>
      </c>
      <c r="AV227" s="46">
        <f t="shared" si="94"/>
        <v>0</v>
      </c>
      <c r="AW227" s="46">
        <f t="shared" si="95"/>
        <v>5.6207948364317417E-4</v>
      </c>
      <c r="AX227" s="46">
        <f t="shared" si="96"/>
        <v>0.41056207939982414</v>
      </c>
    </row>
    <row r="228" spans="1:50" x14ac:dyDescent="0.25">
      <c r="A228" s="41" t="s">
        <v>481</v>
      </c>
      <c r="B228" s="41" t="s">
        <v>246</v>
      </c>
      <c r="C228" s="84" t="s">
        <v>475</v>
      </c>
      <c r="D228" s="84"/>
      <c r="E228" s="84"/>
      <c r="F228" s="84"/>
      <c r="G228" s="42">
        <v>25061305</v>
      </c>
      <c r="H228" s="43">
        <v>5037</v>
      </c>
      <c r="I228" s="44">
        <f t="shared" si="97"/>
        <v>5037</v>
      </c>
      <c r="J228" s="45">
        <v>4.3203005406999999</v>
      </c>
      <c r="K228" s="37">
        <f t="shared" si="98"/>
        <v>2.1723836757425823E-2</v>
      </c>
      <c r="L228" s="37">
        <f t="shared" si="99"/>
        <v>5.5746459423541726E-3</v>
      </c>
      <c r="M228" s="38">
        <f t="shared" si="100"/>
        <v>1</v>
      </c>
      <c r="N228" s="37">
        <f t="shared" si="101"/>
        <v>4.608294930875576E-3</v>
      </c>
      <c r="O228" s="39">
        <f t="shared" si="102"/>
        <v>25061305</v>
      </c>
      <c r="P228" s="39">
        <f t="shared" si="103"/>
        <v>5293058.473249522</v>
      </c>
      <c r="Q228" s="39">
        <f t="shared" si="104"/>
        <v>0</v>
      </c>
      <c r="R228" s="39">
        <f t="shared" si="105"/>
        <v>30354363.473249521</v>
      </c>
      <c r="S228" t="s">
        <v>475</v>
      </c>
      <c r="T228">
        <v>5037</v>
      </c>
      <c r="U228">
        <v>4.3203009999999997</v>
      </c>
      <c r="V228">
        <v>5.0283000000000003E-3</v>
      </c>
      <c r="W228">
        <v>2.1723800000000001E-2</v>
      </c>
      <c r="X228">
        <v>5.5745999999999999E-3</v>
      </c>
      <c r="Y228" t="b">
        <f t="shared" si="82"/>
        <v>1</v>
      </c>
      <c r="Z228" s="178">
        <f t="shared" si="83"/>
        <v>0</v>
      </c>
      <c r="AA228" s="181">
        <f t="shared" si="84"/>
        <v>4.5929999981098035E-7</v>
      </c>
      <c r="AB228" s="46">
        <f t="shared" si="85"/>
        <v>0.99999830796805222</v>
      </c>
      <c r="AC228" s="46">
        <f t="shared" si="86"/>
        <v>0.99999175869559287</v>
      </c>
      <c r="AD228" t="s">
        <v>475</v>
      </c>
      <c r="AE228">
        <v>949487829</v>
      </c>
      <c r="AF228">
        <v>5.5745999999999999E-3</v>
      </c>
      <c r="AG228">
        <v>5293058.47</v>
      </c>
      <c r="AH228" t="b">
        <f t="shared" si="87"/>
        <v>1</v>
      </c>
      <c r="AI228" s="178">
        <f t="shared" si="88"/>
        <v>0</v>
      </c>
      <c r="AJ228" s="46">
        <f t="shared" si="89"/>
        <v>0.99999175869559287</v>
      </c>
      <c r="AK228" s="46">
        <f t="shared" si="90"/>
        <v>-3.2495222985744476E-3</v>
      </c>
      <c r="AL228" t="s">
        <v>475</v>
      </c>
      <c r="AM228">
        <v>25061305</v>
      </c>
      <c r="AN228" t="b">
        <f t="shared" si="91"/>
        <v>1</v>
      </c>
      <c r="AO228" s="178">
        <f t="shared" si="92"/>
        <v>0</v>
      </c>
      <c r="AP228">
        <v>212</v>
      </c>
      <c r="AQ228" t="s">
        <v>475</v>
      </c>
      <c r="AR228">
        <v>25061305</v>
      </c>
      <c r="AS228">
        <v>5293058.47</v>
      </c>
      <c r="AT228">
        <v>30354363</v>
      </c>
      <c r="AU228" t="b">
        <f t="shared" si="93"/>
        <v>1</v>
      </c>
      <c r="AV228" s="46">
        <f t="shared" si="94"/>
        <v>0</v>
      </c>
      <c r="AW228" s="46">
        <f t="shared" si="95"/>
        <v>-3.2495222985744476E-3</v>
      </c>
      <c r="AX228" s="46">
        <f t="shared" si="96"/>
        <v>-0.47324952110648155</v>
      </c>
    </row>
    <row r="229" spans="1:50" x14ac:dyDescent="0.25">
      <c r="A229" s="41" t="s">
        <v>481</v>
      </c>
      <c r="B229" s="41" t="s">
        <v>247</v>
      </c>
      <c r="C229" s="84" t="s">
        <v>476</v>
      </c>
      <c r="D229" s="84"/>
      <c r="E229" s="84"/>
      <c r="F229" s="84"/>
      <c r="G229" s="42">
        <v>15264208</v>
      </c>
      <c r="H229" s="43">
        <v>4363</v>
      </c>
      <c r="I229" s="44">
        <f t="shared" si="97"/>
        <v>4363</v>
      </c>
      <c r="J229" s="45">
        <v>4.0102566328</v>
      </c>
      <c r="K229" s="37">
        <f t="shared" si="98"/>
        <v>1.7466584896789646E-2</v>
      </c>
      <c r="L229" s="37">
        <f t="shared" si="99"/>
        <v>4.4821744753899993E-3</v>
      </c>
      <c r="M229" s="38">
        <f t="shared" si="100"/>
        <v>1</v>
      </c>
      <c r="N229" s="37">
        <f t="shared" si="101"/>
        <v>4.608294930875576E-3</v>
      </c>
      <c r="O229" s="39">
        <f t="shared" si="102"/>
        <v>15264208</v>
      </c>
      <c r="P229" s="39">
        <f t="shared" si="103"/>
        <v>4255770.1118372642</v>
      </c>
      <c r="Q229" s="39">
        <f t="shared" si="104"/>
        <v>0</v>
      </c>
      <c r="R229" s="39">
        <f t="shared" si="105"/>
        <v>19519978.111837264</v>
      </c>
      <c r="S229" t="s">
        <v>476</v>
      </c>
      <c r="T229">
        <v>4363</v>
      </c>
      <c r="U229">
        <v>4.0102570000000002</v>
      </c>
      <c r="V229">
        <v>4.3555E-3</v>
      </c>
      <c r="W229">
        <v>1.7466599999999999E-2</v>
      </c>
      <c r="X229">
        <v>4.4822000000000004E-3</v>
      </c>
      <c r="Y229" t="b">
        <f t="shared" si="82"/>
        <v>1</v>
      </c>
      <c r="Z229" s="178">
        <f t="shared" si="83"/>
        <v>0</v>
      </c>
      <c r="AA229" s="181">
        <f t="shared" si="84"/>
        <v>3.6720000018419796E-7</v>
      </c>
      <c r="AB229" s="46">
        <f t="shared" si="85"/>
        <v>1.0000008646916636</v>
      </c>
      <c r="AC229" s="46">
        <f t="shared" si="86"/>
        <v>1.0000056946935336</v>
      </c>
      <c r="AD229" t="s">
        <v>476</v>
      </c>
      <c r="AE229">
        <v>949487829</v>
      </c>
      <c r="AF229">
        <v>4.4822000000000004E-3</v>
      </c>
      <c r="AG229">
        <v>4255770.1100000003</v>
      </c>
      <c r="AH229" t="b">
        <f t="shared" si="87"/>
        <v>1</v>
      </c>
      <c r="AI229" s="178">
        <f t="shared" si="88"/>
        <v>0</v>
      </c>
      <c r="AJ229" s="46">
        <f t="shared" si="89"/>
        <v>1.0000056946935336</v>
      </c>
      <c r="AK229" s="46">
        <f t="shared" si="90"/>
        <v>-1.8372638151049614E-3</v>
      </c>
      <c r="AL229" t="s">
        <v>476</v>
      </c>
      <c r="AM229">
        <v>15264208</v>
      </c>
      <c r="AN229" t="b">
        <f t="shared" si="91"/>
        <v>1</v>
      </c>
      <c r="AO229" s="178">
        <f t="shared" si="92"/>
        <v>0</v>
      </c>
      <c r="AP229">
        <v>213</v>
      </c>
      <c r="AQ229" t="s">
        <v>476</v>
      </c>
      <c r="AR229">
        <v>15264208</v>
      </c>
      <c r="AS229">
        <v>4255770.1100000003</v>
      </c>
      <c r="AT229">
        <v>19519978</v>
      </c>
      <c r="AU229" t="b">
        <f t="shared" si="93"/>
        <v>1</v>
      </c>
      <c r="AV229" s="46">
        <f t="shared" si="94"/>
        <v>0</v>
      </c>
      <c r="AW229" s="46">
        <f t="shared" si="95"/>
        <v>-1.8372638151049614E-3</v>
      </c>
      <c r="AX229" s="46">
        <f t="shared" si="96"/>
        <v>-0.11183726415038109</v>
      </c>
    </row>
    <row r="230" spans="1:50" x14ac:dyDescent="0.25">
      <c r="A230" s="41" t="s">
        <v>481</v>
      </c>
      <c r="B230" s="41" t="s">
        <v>248</v>
      </c>
      <c r="C230" s="84" t="s">
        <v>477</v>
      </c>
      <c r="D230" s="84"/>
      <c r="E230" s="84"/>
      <c r="F230" s="84"/>
      <c r="G230" s="42">
        <v>9486182</v>
      </c>
      <c r="H230" s="43">
        <v>3493</v>
      </c>
      <c r="I230" s="44">
        <f t="shared" si="97"/>
        <v>3493</v>
      </c>
      <c r="J230" s="45">
        <v>3.6340503793000001</v>
      </c>
      <c r="K230" s="37">
        <f t="shared" si="98"/>
        <v>1.2671853683583352E-2</v>
      </c>
      <c r="L230" s="37">
        <f t="shared" si="99"/>
        <v>3.2517781507977214E-3</v>
      </c>
      <c r="M230" s="38">
        <f t="shared" si="100"/>
        <v>1</v>
      </c>
      <c r="N230" s="37">
        <f t="shared" si="101"/>
        <v>4.608294930875576E-3</v>
      </c>
      <c r="O230" s="39">
        <f t="shared" si="102"/>
        <v>9486182</v>
      </c>
      <c r="P230" s="39">
        <f t="shared" si="103"/>
        <v>3087523.776790563</v>
      </c>
      <c r="Q230" s="39">
        <f t="shared" si="104"/>
        <v>0</v>
      </c>
      <c r="R230" s="39">
        <f t="shared" si="105"/>
        <v>12573705.776790563</v>
      </c>
      <c r="S230" t="s">
        <v>477</v>
      </c>
      <c r="T230">
        <v>3493</v>
      </c>
      <c r="U230">
        <v>3.6340499999999998</v>
      </c>
      <c r="V230">
        <v>3.4870000000000001E-3</v>
      </c>
      <c r="W230">
        <v>1.26719E-2</v>
      </c>
      <c r="X230">
        <v>3.2518E-3</v>
      </c>
      <c r="Y230" t="b">
        <f t="shared" si="82"/>
        <v>1</v>
      </c>
      <c r="Z230" s="178">
        <f t="shared" si="83"/>
        <v>0</v>
      </c>
      <c r="AA230" s="181">
        <f t="shared" si="84"/>
        <v>-3.7930000029717803E-7</v>
      </c>
      <c r="AB230" s="46">
        <f t="shared" si="85"/>
        <v>1.000003655062456</v>
      </c>
      <c r="AC230" s="46">
        <f t="shared" si="86"/>
        <v>1.0000067191552637</v>
      </c>
      <c r="AD230" t="s">
        <v>477</v>
      </c>
      <c r="AE230">
        <v>949487829</v>
      </c>
      <c r="AF230">
        <v>3.2518E-3</v>
      </c>
      <c r="AG230">
        <v>3087523.78</v>
      </c>
      <c r="AH230" t="b">
        <f t="shared" si="87"/>
        <v>1</v>
      </c>
      <c r="AI230" s="178">
        <f t="shared" si="88"/>
        <v>0</v>
      </c>
      <c r="AJ230" s="46">
        <f t="shared" si="89"/>
        <v>1.0000067191552637</v>
      </c>
      <c r="AK230" s="46">
        <f t="shared" si="90"/>
        <v>3.2094367779791355E-3</v>
      </c>
      <c r="AL230" t="s">
        <v>477</v>
      </c>
      <c r="AM230">
        <v>9486182</v>
      </c>
      <c r="AN230" t="b">
        <f t="shared" si="91"/>
        <v>1</v>
      </c>
      <c r="AO230" s="178">
        <f t="shared" si="92"/>
        <v>0</v>
      </c>
      <c r="AP230">
        <v>214</v>
      </c>
      <c r="AQ230" t="s">
        <v>477</v>
      </c>
      <c r="AR230">
        <v>9486182</v>
      </c>
      <c r="AS230">
        <v>3087523.78</v>
      </c>
      <c r="AT230">
        <v>12573705</v>
      </c>
      <c r="AU230" t="b">
        <f t="shared" si="93"/>
        <v>1</v>
      </c>
      <c r="AV230" s="46">
        <f t="shared" si="94"/>
        <v>0</v>
      </c>
      <c r="AW230" s="46">
        <f t="shared" si="95"/>
        <v>3.2094367779791355E-3</v>
      </c>
      <c r="AX230" s="46">
        <f t="shared" si="96"/>
        <v>-0.7767905630171299</v>
      </c>
    </row>
    <row r="231" spans="1:50" x14ac:dyDescent="0.25">
      <c r="A231" s="41" t="s">
        <v>481</v>
      </c>
      <c r="B231" s="41" t="s">
        <v>249</v>
      </c>
      <c r="C231" s="84" t="s">
        <v>478</v>
      </c>
      <c r="D231" s="84"/>
      <c r="E231" s="84"/>
      <c r="F231" s="84"/>
      <c r="G231" s="42">
        <v>6573890</v>
      </c>
      <c r="H231" s="43">
        <v>1561</v>
      </c>
      <c r="I231" s="44">
        <f t="shared" si="97"/>
        <v>1561</v>
      </c>
      <c r="J231" s="45">
        <v>3.5651212578</v>
      </c>
      <c r="K231" s="37">
        <f t="shared" si="98"/>
        <v>5.5555598315966325E-3</v>
      </c>
      <c r="L231" s="37">
        <f t="shared" si="99"/>
        <v>1.4256357851763677E-3</v>
      </c>
      <c r="M231" s="38">
        <f t="shared" si="100"/>
        <v>1</v>
      </c>
      <c r="N231" s="37">
        <f t="shared" si="101"/>
        <v>4.608294930875576E-3</v>
      </c>
      <c r="O231" s="39">
        <f t="shared" si="102"/>
        <v>6573890</v>
      </c>
      <c r="P231" s="39">
        <f t="shared" si="103"/>
        <v>1353623.8266118197</v>
      </c>
      <c r="Q231" s="39">
        <f t="shared" si="104"/>
        <v>0</v>
      </c>
      <c r="R231" s="39">
        <f t="shared" si="105"/>
        <v>7927513.8266118197</v>
      </c>
      <c r="S231" t="s">
        <v>478</v>
      </c>
      <c r="T231">
        <v>1561</v>
      </c>
      <c r="U231">
        <v>3.565121</v>
      </c>
      <c r="V231">
        <v>1.5583000000000001E-3</v>
      </c>
      <c r="W231">
        <v>5.5555999999999999E-3</v>
      </c>
      <c r="X231">
        <v>1.4256E-3</v>
      </c>
      <c r="Y231" t="b">
        <f t="shared" si="82"/>
        <v>1</v>
      </c>
      <c r="Z231" s="178">
        <f t="shared" si="83"/>
        <v>0</v>
      </c>
      <c r="AA231" s="181">
        <f t="shared" si="84"/>
        <v>-2.5780000001418557E-7</v>
      </c>
      <c r="AB231" s="46">
        <f t="shared" si="85"/>
        <v>1.0000072303070411</v>
      </c>
      <c r="AC231" s="46">
        <f t="shared" si="86"/>
        <v>0.9999748987948115</v>
      </c>
      <c r="AD231" t="s">
        <v>478</v>
      </c>
      <c r="AE231">
        <v>949487829</v>
      </c>
      <c r="AF231">
        <v>1.4256E-3</v>
      </c>
      <c r="AG231">
        <v>1353623.83</v>
      </c>
      <c r="AH231" t="b">
        <f t="shared" si="87"/>
        <v>1</v>
      </c>
      <c r="AI231" s="178">
        <f t="shared" si="88"/>
        <v>0</v>
      </c>
      <c r="AJ231" s="46">
        <f t="shared" si="89"/>
        <v>0.9999748987948115</v>
      </c>
      <c r="AK231" s="46">
        <f t="shared" si="90"/>
        <v>3.3881803974509239E-3</v>
      </c>
      <c r="AL231" t="s">
        <v>478</v>
      </c>
      <c r="AM231">
        <v>6573890</v>
      </c>
      <c r="AN231" t="b">
        <f t="shared" si="91"/>
        <v>1</v>
      </c>
      <c r="AO231" s="178">
        <f t="shared" si="92"/>
        <v>0</v>
      </c>
      <c r="AP231">
        <v>215</v>
      </c>
      <c r="AQ231" t="s">
        <v>478</v>
      </c>
      <c r="AR231">
        <v>6573890</v>
      </c>
      <c r="AS231">
        <v>1353623.83</v>
      </c>
      <c r="AT231">
        <v>7927513</v>
      </c>
      <c r="AU231" t="b">
        <f t="shared" si="93"/>
        <v>1</v>
      </c>
      <c r="AV231" s="46">
        <f t="shared" si="94"/>
        <v>0</v>
      </c>
      <c r="AW231" s="46">
        <f t="shared" si="95"/>
        <v>3.3881803974509239E-3</v>
      </c>
      <c r="AX231" s="46">
        <f t="shared" si="96"/>
        <v>-0.82661181967705488</v>
      </c>
    </row>
    <row r="232" spans="1:50" x14ac:dyDescent="0.25">
      <c r="A232" s="41" t="s">
        <v>481</v>
      </c>
      <c r="B232" s="41" t="s">
        <v>250</v>
      </c>
      <c r="C232" s="84" t="s">
        <v>479</v>
      </c>
      <c r="D232" s="84"/>
      <c r="E232" s="84"/>
      <c r="F232" s="84"/>
      <c r="G232" s="42">
        <v>4595864</v>
      </c>
      <c r="H232" s="43">
        <v>1007</v>
      </c>
      <c r="I232" s="44">
        <f t="shared" si="97"/>
        <v>1007</v>
      </c>
      <c r="J232" s="45">
        <v>3.8041048701000002</v>
      </c>
      <c r="K232" s="37">
        <f t="shared" si="98"/>
        <v>3.8241293328328974E-3</v>
      </c>
      <c r="L232" s="37">
        <f t="shared" si="99"/>
        <v>9.8132605701096174E-4</v>
      </c>
      <c r="M232" s="38">
        <f t="shared" si="100"/>
        <v>1</v>
      </c>
      <c r="N232" s="37">
        <f t="shared" si="101"/>
        <v>4.608294930875576E-3</v>
      </c>
      <c r="O232" s="39">
        <f t="shared" si="102"/>
        <v>4595864</v>
      </c>
      <c r="P232" s="39">
        <f t="shared" si="103"/>
        <v>931757.14741246833</v>
      </c>
      <c r="Q232" s="39">
        <f t="shared" si="104"/>
        <v>0</v>
      </c>
      <c r="R232" s="39">
        <f t="shared" si="105"/>
        <v>5527621.1474124687</v>
      </c>
      <c r="S232" t="s">
        <v>479</v>
      </c>
      <c r="T232">
        <v>1007</v>
      </c>
      <c r="U232">
        <v>3.8041049999999998</v>
      </c>
      <c r="V232">
        <v>1.0053E-3</v>
      </c>
      <c r="W232">
        <v>3.8241E-3</v>
      </c>
      <c r="X232">
        <v>9.8130000000000005E-4</v>
      </c>
      <c r="Y232" t="b">
        <f t="shared" si="82"/>
        <v>1</v>
      </c>
      <c r="Z232" s="178">
        <f t="shared" si="83"/>
        <v>0</v>
      </c>
      <c r="AA232" s="181">
        <f t="shared" si="84"/>
        <v>1.2989999964574395E-7</v>
      </c>
      <c r="AB232" s="46">
        <f t="shared" si="85"/>
        <v>0.99999232953952533</v>
      </c>
      <c r="AC232" s="46">
        <f t="shared" si="86"/>
        <v>0.99997344714249103</v>
      </c>
      <c r="AD232" t="s">
        <v>479</v>
      </c>
      <c r="AE232">
        <v>949487829</v>
      </c>
      <c r="AF232">
        <v>9.8130000000000005E-4</v>
      </c>
      <c r="AG232">
        <v>931757.15</v>
      </c>
      <c r="AH232" t="b">
        <f t="shared" si="87"/>
        <v>1</v>
      </c>
      <c r="AI232" s="178">
        <f t="shared" si="88"/>
        <v>0</v>
      </c>
      <c r="AJ232" s="46">
        <f t="shared" si="89"/>
        <v>0.99997344714249103</v>
      </c>
      <c r="AK232" s="46">
        <f t="shared" si="90"/>
        <v>2.5875316932797432E-3</v>
      </c>
      <c r="AL232" t="s">
        <v>479</v>
      </c>
      <c r="AM232">
        <v>4595864</v>
      </c>
      <c r="AN232" t="b">
        <f t="shared" si="91"/>
        <v>1</v>
      </c>
      <c r="AO232" s="178">
        <f t="shared" si="92"/>
        <v>0</v>
      </c>
      <c r="AP232">
        <v>216</v>
      </c>
      <c r="AQ232" t="s">
        <v>479</v>
      </c>
      <c r="AR232">
        <v>4595864</v>
      </c>
      <c r="AS232">
        <v>931757.15</v>
      </c>
      <c r="AT232">
        <v>5527620</v>
      </c>
      <c r="AU232" t="b">
        <f t="shared" si="93"/>
        <v>1</v>
      </c>
      <c r="AV232" s="46">
        <f t="shared" si="94"/>
        <v>0</v>
      </c>
      <c r="AW232" s="46">
        <f t="shared" si="95"/>
        <v>2.5875316932797432E-3</v>
      </c>
      <c r="AX232" s="46">
        <f t="shared" si="96"/>
        <v>-1.1474124686792493</v>
      </c>
    </row>
    <row r="233" spans="1:50" x14ac:dyDescent="0.25">
      <c r="A233" s="41" t="s">
        <v>481</v>
      </c>
      <c r="B233" s="41" t="s">
        <v>251</v>
      </c>
      <c r="C233" s="84" t="s">
        <v>480</v>
      </c>
      <c r="D233" s="84"/>
      <c r="E233" s="84"/>
      <c r="F233" s="84"/>
      <c r="G233" s="42">
        <v>58826031</v>
      </c>
      <c r="H233" s="43">
        <v>12585</v>
      </c>
      <c r="I233" s="44">
        <f t="shared" si="97"/>
        <v>12585</v>
      </c>
      <c r="J233" s="45">
        <v>4.3121707612</v>
      </c>
      <c r="K233" s="37">
        <f t="shared" si="98"/>
        <v>5.417510861712023E-2</v>
      </c>
      <c r="L233" s="37">
        <f t="shared" si="99"/>
        <v>1.3902104531594369E-2</v>
      </c>
      <c r="M233" s="38">
        <f t="shared" si="100"/>
        <v>1</v>
      </c>
      <c r="N233" s="37">
        <f t="shared" si="101"/>
        <v>4.608294930875576E-3</v>
      </c>
      <c r="O233" s="39">
        <f t="shared" si="102"/>
        <v>58826031</v>
      </c>
      <c r="P233" s="39">
        <f t="shared" si="103"/>
        <v>13199879.050234599</v>
      </c>
      <c r="Q233" s="39">
        <f t="shared" si="104"/>
        <v>0</v>
      </c>
      <c r="R233" s="39">
        <f t="shared" si="105"/>
        <v>72025910.050234601</v>
      </c>
      <c r="S233" t="s">
        <v>480</v>
      </c>
      <c r="T233">
        <v>12585</v>
      </c>
      <c r="U233">
        <v>4.3121710000000002</v>
      </c>
      <c r="V233">
        <v>1.2563299999999999E-2</v>
      </c>
      <c r="W233">
        <v>5.4175099999999997E-2</v>
      </c>
      <c r="X233">
        <v>1.3902100000000001E-2</v>
      </c>
      <c r="Y233" t="b">
        <f t="shared" si="82"/>
        <v>1</v>
      </c>
      <c r="Z233" s="178">
        <f t="shared" si="83"/>
        <v>0</v>
      </c>
      <c r="AA233" s="181">
        <f t="shared" si="84"/>
        <v>2.3880000021847536E-7</v>
      </c>
      <c r="AB233" s="46">
        <f t="shared" si="85"/>
        <v>0.99999984093949323</v>
      </c>
      <c r="AC233" s="46">
        <f t="shared" si="86"/>
        <v>0.99999967403536938</v>
      </c>
      <c r="AD233" t="s">
        <v>480</v>
      </c>
      <c r="AE233">
        <v>949487829</v>
      </c>
      <c r="AF233">
        <v>1.3902100000000001E-2</v>
      </c>
      <c r="AG233">
        <v>13199879.050000001</v>
      </c>
      <c r="AH233" t="b">
        <f t="shared" si="87"/>
        <v>1</v>
      </c>
      <c r="AI233" s="178">
        <f t="shared" si="88"/>
        <v>0</v>
      </c>
      <c r="AJ233" s="46">
        <f t="shared" si="89"/>
        <v>0.99999967403536938</v>
      </c>
      <c r="AK233" s="46">
        <f t="shared" si="90"/>
        <v>-2.3459829390048981E-4</v>
      </c>
      <c r="AL233" t="s">
        <v>480</v>
      </c>
      <c r="AM233">
        <v>58826031</v>
      </c>
      <c r="AN233" t="b">
        <f t="shared" si="91"/>
        <v>1</v>
      </c>
      <c r="AO233" s="178">
        <f t="shared" si="92"/>
        <v>0</v>
      </c>
      <c r="AP233">
        <v>217</v>
      </c>
      <c r="AQ233" t="s">
        <v>480</v>
      </c>
      <c r="AR233">
        <v>58826031</v>
      </c>
      <c r="AS233">
        <v>13199879.050000001</v>
      </c>
      <c r="AT233">
        <v>72025909</v>
      </c>
      <c r="AU233" t="b">
        <f t="shared" si="93"/>
        <v>1</v>
      </c>
      <c r="AV233" s="46">
        <f t="shared" si="94"/>
        <v>0</v>
      </c>
      <c r="AW233" s="46">
        <f t="shared" si="95"/>
        <v>-2.3459829390048981E-4</v>
      </c>
      <c r="AX233" s="46">
        <f t="shared" si="96"/>
        <v>-1.0502346009016037</v>
      </c>
    </row>
    <row r="234" spans="1:50" x14ac:dyDescent="0.25">
      <c r="S234" t="s">
        <v>28</v>
      </c>
      <c r="T234">
        <v>1001727</v>
      </c>
      <c r="V234">
        <v>1</v>
      </c>
      <c r="W234">
        <v>3.8968997999999999</v>
      </c>
      <c r="X234">
        <v>1</v>
      </c>
      <c r="Y234" t="b">
        <f t="shared" si="82"/>
        <v>0</v>
      </c>
      <c r="Z234" s="178">
        <f t="shared" si="83"/>
        <v>1001727</v>
      </c>
      <c r="AA234" s="181">
        <f t="shared" si="84"/>
        <v>0</v>
      </c>
      <c r="AB234" s="46" t="e">
        <f t="shared" si="85"/>
        <v>#DIV/0!</v>
      </c>
      <c r="AC234" s="46" t="e">
        <f t="shared" si="86"/>
        <v>#DIV/0!</v>
      </c>
      <c r="AD234" t="s">
        <v>28</v>
      </c>
      <c r="AF234">
        <v>1</v>
      </c>
      <c r="AG234">
        <v>949487829</v>
      </c>
      <c r="AH234" t="b">
        <f t="shared" si="87"/>
        <v>0</v>
      </c>
      <c r="AI234" s="178">
        <f t="shared" si="88"/>
        <v>-949487829</v>
      </c>
      <c r="AJ234" s="46" t="e">
        <f t="shared" si="89"/>
        <v>#DIV/0!</v>
      </c>
      <c r="AK234" s="46">
        <f t="shared" si="90"/>
        <v>949487829</v>
      </c>
      <c r="AL234" t="s">
        <v>28</v>
      </c>
      <c r="AM234">
        <v>3813358952</v>
      </c>
      <c r="AN234" t="b">
        <f t="shared" si="91"/>
        <v>0</v>
      </c>
      <c r="AO234" s="178">
        <f t="shared" si="92"/>
        <v>3813358952</v>
      </c>
      <c r="AU234" t="b">
        <f t="shared" si="93"/>
        <v>1</v>
      </c>
      <c r="AV234" s="46">
        <f t="shared" si="94"/>
        <v>0</v>
      </c>
      <c r="AW234" s="46">
        <f t="shared" si="95"/>
        <v>0</v>
      </c>
      <c r="AX234" s="46">
        <f t="shared" si="96"/>
        <v>0</v>
      </c>
    </row>
    <row r="236" spans="1:50" x14ac:dyDescent="0.25">
      <c r="A236" s="108" t="s">
        <v>263</v>
      </c>
      <c r="B236" s="108"/>
      <c r="C236" s="108"/>
      <c r="D236" s="108"/>
      <c r="E236" s="108"/>
      <c r="F236" s="108"/>
    </row>
    <row r="237" spans="1:50" x14ac:dyDescent="0.25">
      <c r="A237" s="41" t="s">
        <v>481</v>
      </c>
      <c r="B237" s="41" t="s">
        <v>172</v>
      </c>
      <c r="C237" s="85" t="s">
        <v>401</v>
      </c>
      <c r="D237" s="85"/>
      <c r="E237" s="85"/>
      <c r="F237" s="85"/>
      <c r="G237" s="42">
        <v>12488974</v>
      </c>
      <c r="H237" s="43">
        <v>2472</v>
      </c>
      <c r="I237" s="44">
        <f>H237</f>
        <v>2472</v>
      </c>
      <c r="J237" s="45">
        <v>3.9186793010000001</v>
      </c>
      <c r="K237" s="37">
        <f t="shared" ref="K237" si="106">(I237/$I$15)*J237</f>
        <v>9.6702746677208469E-3</v>
      </c>
      <c r="L237" s="37">
        <f t="shared" ref="L237" si="107">K237/$K$15</f>
        <v>2.4815302213791936E-3</v>
      </c>
      <c r="M237" s="38">
        <f t="shared" ref="M237" si="108">H237/I237</f>
        <v>1</v>
      </c>
      <c r="N237" s="37">
        <f t="shared" ref="N237" si="109">M237/$M$15</f>
        <v>4.608294930875576E-3</v>
      </c>
      <c r="O237" s="39">
        <f t="shared" ref="O237" si="110">G237</f>
        <v>12488974</v>
      </c>
      <c r="P237" s="39">
        <f t="shared" ref="P237" si="111">L237*$E$3*$E$7</f>
        <v>2356182.7424952202</v>
      </c>
      <c r="Q237" s="39">
        <f t="shared" ref="Q237" si="112">N237*$E$4*$E$7</f>
        <v>0</v>
      </c>
      <c r="R237" s="39">
        <f t="shared" ref="R237" si="113">O237+P237+Q237</f>
        <v>14845156.74249522</v>
      </c>
    </row>
    <row r="238" spans="1:50" ht="15.75" thickBot="1" x14ac:dyDescent="0.3"/>
    <row r="239" spans="1:50" x14ac:dyDescent="0.25">
      <c r="L239" s="109" t="s">
        <v>258</v>
      </c>
      <c r="M239" s="110"/>
      <c r="N239" s="81" t="s">
        <v>252</v>
      </c>
      <c r="O239" s="47">
        <f>SUM(O237:O237)</f>
        <v>12488974</v>
      </c>
    </row>
    <row r="240" spans="1:50" x14ac:dyDescent="0.25">
      <c r="L240" s="111"/>
      <c r="M240" s="112"/>
      <c r="N240" s="82" t="s">
        <v>253</v>
      </c>
      <c r="O240" s="48">
        <f>SUM(P237:P237)</f>
        <v>2356182.7424952202</v>
      </c>
    </row>
    <row r="241" spans="12:15" ht="15.75" thickBot="1" x14ac:dyDescent="0.3">
      <c r="L241" s="113"/>
      <c r="M241" s="114"/>
      <c r="N241" s="83" t="s">
        <v>254</v>
      </c>
      <c r="O241" s="49">
        <f>SUM(R237:R237)</f>
        <v>14845156.74249522</v>
      </c>
    </row>
  </sheetData>
  <autoFilter ref="A16:AX16"/>
  <mergeCells count="248">
    <mergeCell ref="C27:F27"/>
    <mergeCell ref="A236:F236"/>
    <mergeCell ref="L239:M241"/>
    <mergeCell ref="P12:Q12"/>
    <mergeCell ref="B9:R9"/>
    <mergeCell ref="B11:B13"/>
    <mergeCell ref="C11:F13"/>
    <mergeCell ref="G11:G13"/>
    <mergeCell ref="H11:J11"/>
    <mergeCell ref="K11:L11"/>
    <mergeCell ref="M11:N11"/>
    <mergeCell ref="O11:Q11"/>
    <mergeCell ref="R11:R13"/>
    <mergeCell ref="I12:J12"/>
    <mergeCell ref="K12:K13"/>
    <mergeCell ref="L12:L13"/>
    <mergeCell ref="M12:N12"/>
    <mergeCell ref="O12:O13"/>
    <mergeCell ref="C28:F28"/>
    <mergeCell ref="C29:F29"/>
    <mergeCell ref="C30:F30"/>
    <mergeCell ref="C31:F31"/>
    <mergeCell ref="C32:F32"/>
    <mergeCell ref="B1:G1"/>
    <mergeCell ref="B3:D3"/>
    <mergeCell ref="E3:G3"/>
    <mergeCell ref="I3:K3"/>
    <mergeCell ref="B4:D4"/>
    <mergeCell ref="E4:G4"/>
    <mergeCell ref="B5:D5"/>
    <mergeCell ref="E5:G5"/>
    <mergeCell ref="B6:D6"/>
    <mergeCell ref="E6:G6"/>
    <mergeCell ref="B7:D7"/>
    <mergeCell ref="E7:G7"/>
    <mergeCell ref="C22:F22"/>
    <mergeCell ref="C17:F17"/>
    <mergeCell ref="C18:F18"/>
    <mergeCell ref="C19:F19"/>
    <mergeCell ref="C20:F20"/>
    <mergeCell ref="C21:F21"/>
    <mergeCell ref="C23:F23"/>
    <mergeCell ref="C24:F24"/>
    <mergeCell ref="C25:F25"/>
    <mergeCell ref="C26:F26"/>
    <mergeCell ref="C38:F38"/>
    <mergeCell ref="C39:F39"/>
    <mergeCell ref="C40:F40"/>
    <mergeCell ref="C41:F41"/>
    <mergeCell ref="C42:F42"/>
    <mergeCell ref="C33:F33"/>
    <mergeCell ref="C34:F34"/>
    <mergeCell ref="C35:F35"/>
    <mergeCell ref="C36:F36"/>
    <mergeCell ref="C37:F37"/>
    <mergeCell ref="C48:F48"/>
    <mergeCell ref="C49:F49"/>
    <mergeCell ref="C50:F50"/>
    <mergeCell ref="C51:F51"/>
    <mergeCell ref="C52:F52"/>
    <mergeCell ref="C43:F43"/>
    <mergeCell ref="C44:F44"/>
    <mergeCell ref="C45:F45"/>
    <mergeCell ref="C46:F46"/>
    <mergeCell ref="C47:F47"/>
    <mergeCell ref="C58:F58"/>
    <mergeCell ref="C59:F59"/>
    <mergeCell ref="C60:F60"/>
    <mergeCell ref="C61:F61"/>
    <mergeCell ref="C62:F62"/>
    <mergeCell ref="C53:F53"/>
    <mergeCell ref="C54:F54"/>
    <mergeCell ref="C55:F55"/>
    <mergeCell ref="C56:F56"/>
    <mergeCell ref="C57:F57"/>
    <mergeCell ref="C68:F68"/>
    <mergeCell ref="C69:F69"/>
    <mergeCell ref="C70:F70"/>
    <mergeCell ref="C71:F71"/>
    <mergeCell ref="C72:F72"/>
    <mergeCell ref="C63:F63"/>
    <mergeCell ref="C64:F64"/>
    <mergeCell ref="C65:F65"/>
    <mergeCell ref="C66:F66"/>
    <mergeCell ref="C67:F67"/>
    <mergeCell ref="C78:F78"/>
    <mergeCell ref="C79:F79"/>
    <mergeCell ref="C80:F80"/>
    <mergeCell ref="C81:F81"/>
    <mergeCell ref="C82:F82"/>
    <mergeCell ref="C73:F73"/>
    <mergeCell ref="C74:F74"/>
    <mergeCell ref="C75:F75"/>
    <mergeCell ref="C76:F76"/>
    <mergeCell ref="C77:F77"/>
    <mergeCell ref="C88:F88"/>
    <mergeCell ref="C89:F89"/>
    <mergeCell ref="C90:F90"/>
    <mergeCell ref="C91:F91"/>
    <mergeCell ref="C92:F92"/>
    <mergeCell ref="C83:F83"/>
    <mergeCell ref="C84:F84"/>
    <mergeCell ref="C85:F85"/>
    <mergeCell ref="C86:F86"/>
    <mergeCell ref="C87:F87"/>
    <mergeCell ref="C98:F98"/>
    <mergeCell ref="C99:F99"/>
    <mergeCell ref="C100:F100"/>
    <mergeCell ref="C101:F101"/>
    <mergeCell ref="C102:F102"/>
    <mergeCell ref="C93:F93"/>
    <mergeCell ref="C94:F94"/>
    <mergeCell ref="C95:F95"/>
    <mergeCell ref="C96:F96"/>
    <mergeCell ref="C97:F97"/>
    <mergeCell ref="C108:F108"/>
    <mergeCell ref="C109:F109"/>
    <mergeCell ref="C110:F110"/>
    <mergeCell ref="C111:F111"/>
    <mergeCell ref="C112:F112"/>
    <mergeCell ref="C103:F103"/>
    <mergeCell ref="C104:F104"/>
    <mergeCell ref="C105:F105"/>
    <mergeCell ref="C106:F106"/>
    <mergeCell ref="C107:F107"/>
    <mergeCell ref="C118:F118"/>
    <mergeCell ref="C119:F119"/>
    <mergeCell ref="C120:F120"/>
    <mergeCell ref="C121:F121"/>
    <mergeCell ref="C122:F122"/>
    <mergeCell ref="C113:F113"/>
    <mergeCell ref="C114:F114"/>
    <mergeCell ref="C115:F115"/>
    <mergeCell ref="C116:F116"/>
    <mergeCell ref="C117:F117"/>
    <mergeCell ref="C128:F128"/>
    <mergeCell ref="C129:F129"/>
    <mergeCell ref="C130:F130"/>
    <mergeCell ref="C131:F131"/>
    <mergeCell ref="C132:F132"/>
    <mergeCell ref="C123:F123"/>
    <mergeCell ref="C124:F124"/>
    <mergeCell ref="C125:F125"/>
    <mergeCell ref="C126:F126"/>
    <mergeCell ref="C127:F127"/>
    <mergeCell ref="C138:F138"/>
    <mergeCell ref="C139:F139"/>
    <mergeCell ref="C140:F140"/>
    <mergeCell ref="C141:F141"/>
    <mergeCell ref="C142:F142"/>
    <mergeCell ref="C133:F133"/>
    <mergeCell ref="C134:F134"/>
    <mergeCell ref="C135:F135"/>
    <mergeCell ref="C136:F136"/>
    <mergeCell ref="C137:F137"/>
    <mergeCell ref="C148:F148"/>
    <mergeCell ref="C149:F149"/>
    <mergeCell ref="C150:F150"/>
    <mergeCell ref="C151:F151"/>
    <mergeCell ref="C152:F152"/>
    <mergeCell ref="C143:F143"/>
    <mergeCell ref="C144:F144"/>
    <mergeCell ref="C145:F145"/>
    <mergeCell ref="C146:F146"/>
    <mergeCell ref="C147:F147"/>
    <mergeCell ref="C158:F158"/>
    <mergeCell ref="C159:F159"/>
    <mergeCell ref="C160:F160"/>
    <mergeCell ref="C161:F161"/>
    <mergeCell ref="C162:F162"/>
    <mergeCell ref="C153:F153"/>
    <mergeCell ref="C154:F154"/>
    <mergeCell ref="C155:F155"/>
    <mergeCell ref="C156:F156"/>
    <mergeCell ref="C157:F157"/>
    <mergeCell ref="C168:F168"/>
    <mergeCell ref="C169:F169"/>
    <mergeCell ref="C170:F170"/>
    <mergeCell ref="C171:F171"/>
    <mergeCell ref="C172:F172"/>
    <mergeCell ref="C163:F163"/>
    <mergeCell ref="C164:F164"/>
    <mergeCell ref="C165:F165"/>
    <mergeCell ref="C166:F166"/>
    <mergeCell ref="C167:F167"/>
    <mergeCell ref="C178:F178"/>
    <mergeCell ref="C179:F179"/>
    <mergeCell ref="C180:F180"/>
    <mergeCell ref="C181:F181"/>
    <mergeCell ref="C182:F182"/>
    <mergeCell ref="C173:F173"/>
    <mergeCell ref="C174:F174"/>
    <mergeCell ref="C175:F175"/>
    <mergeCell ref="C176:F176"/>
    <mergeCell ref="C177:F177"/>
    <mergeCell ref="C188:F188"/>
    <mergeCell ref="C189:F189"/>
    <mergeCell ref="C190:F190"/>
    <mergeCell ref="C191:F191"/>
    <mergeCell ref="C192:F192"/>
    <mergeCell ref="C183:F183"/>
    <mergeCell ref="C184:F184"/>
    <mergeCell ref="C185:F185"/>
    <mergeCell ref="C186:F186"/>
    <mergeCell ref="C187:F187"/>
    <mergeCell ref="C198:F198"/>
    <mergeCell ref="C199:F199"/>
    <mergeCell ref="C200:F200"/>
    <mergeCell ref="C201:F201"/>
    <mergeCell ref="C202:F202"/>
    <mergeCell ref="C193:F193"/>
    <mergeCell ref="C194:F194"/>
    <mergeCell ref="C195:F195"/>
    <mergeCell ref="C196:F196"/>
    <mergeCell ref="C197:F197"/>
    <mergeCell ref="C209:F209"/>
    <mergeCell ref="C210:F210"/>
    <mergeCell ref="C211:F211"/>
    <mergeCell ref="C212:F212"/>
    <mergeCell ref="C203:F203"/>
    <mergeCell ref="C204:F204"/>
    <mergeCell ref="C205:F205"/>
    <mergeCell ref="C206:F206"/>
    <mergeCell ref="C207:F207"/>
    <mergeCell ref="C233:F233"/>
    <mergeCell ref="C237:F237"/>
    <mergeCell ref="C15:F15"/>
    <mergeCell ref="C228:F228"/>
    <mergeCell ref="C229:F229"/>
    <mergeCell ref="C230:F230"/>
    <mergeCell ref="C231:F231"/>
    <mergeCell ref="C232:F232"/>
    <mergeCell ref="C223:F223"/>
    <mergeCell ref="C224:F224"/>
    <mergeCell ref="C225:F225"/>
    <mergeCell ref="C226:F226"/>
    <mergeCell ref="C227:F227"/>
    <mergeCell ref="C218:F218"/>
    <mergeCell ref="C219:F219"/>
    <mergeCell ref="C220:F220"/>
    <mergeCell ref="C221:F221"/>
    <mergeCell ref="C222:F222"/>
    <mergeCell ref="C213:F213"/>
    <mergeCell ref="C214:F214"/>
    <mergeCell ref="C215:F215"/>
    <mergeCell ref="C216:F216"/>
    <mergeCell ref="C217:F217"/>
    <mergeCell ref="C208:F208"/>
  </mergeCells>
  <conditionalFormatting sqref="I2">
    <cfRule type="cellIs" dxfId="3" priority="1" operator="notEqual">
      <formula>0</formula>
    </cfRule>
  </conditionalFormatting>
  <conditionalFormatting sqref="I3:K3">
    <cfRule type="containsText" dxfId="2" priority="2" operator="containsText" text="Cálculo no validado">
      <formula>NOT(ISERROR(SEARCH("Cálculo no validado",I3)))</formula>
    </cfRule>
  </conditionalFormatting>
  <dataValidations count="1">
    <dataValidation operator="notEqual" allowBlank="1" showInputMessage="1" sqref="I2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24"/>
  <sheetViews>
    <sheetView topLeftCell="AQ1" workbookViewId="0">
      <selection activeCell="BC3" sqref="BC3:BH219"/>
    </sheetView>
  </sheetViews>
  <sheetFormatPr baseColWidth="10" defaultRowHeight="15" x14ac:dyDescent="0.25"/>
  <sheetData>
    <row r="1" spans="1:60" ht="16.5" thickBot="1" x14ac:dyDescent="0.3">
      <c r="A1" s="170" t="s">
        <v>10</v>
      </c>
      <c r="B1" s="174" t="s">
        <v>483</v>
      </c>
      <c r="C1" s="175"/>
      <c r="D1" s="174" t="s">
        <v>484</v>
      </c>
      <c r="E1" s="173"/>
      <c r="F1" s="175"/>
      <c r="H1" s="187" t="s">
        <v>10</v>
      </c>
      <c r="I1" s="182">
        <v>-9</v>
      </c>
      <c r="J1" s="182">
        <v>-10</v>
      </c>
      <c r="K1" s="182">
        <v>-11</v>
      </c>
      <c r="M1" s="195" t="s">
        <v>492</v>
      </c>
      <c r="N1" s="196"/>
      <c r="V1" s="170" t="s">
        <v>10</v>
      </c>
      <c r="W1" s="174" t="s">
        <v>499</v>
      </c>
      <c r="X1" s="175"/>
      <c r="Y1" s="174" t="s">
        <v>484</v>
      </c>
      <c r="Z1" s="173"/>
      <c r="AA1" s="175"/>
      <c r="AC1" s="214" t="s">
        <v>10</v>
      </c>
      <c r="AD1" s="209">
        <v>-27</v>
      </c>
      <c r="AE1" s="209">
        <v>-28</v>
      </c>
      <c r="AF1" s="209">
        <v>-29</v>
      </c>
      <c r="AH1" s="170" t="s">
        <v>10</v>
      </c>
      <c r="AI1" s="176"/>
      <c r="AJ1" s="176"/>
      <c r="AK1" s="170">
        <v>-32</v>
      </c>
      <c r="AL1" s="170">
        <v>-33</v>
      </c>
      <c r="AN1" s="214" t="s">
        <v>10</v>
      </c>
      <c r="AO1" s="209">
        <v>-34</v>
      </c>
      <c r="AP1" s="209">
        <v>-35</v>
      </c>
      <c r="AQ1" s="209">
        <v>-36</v>
      </c>
      <c r="AS1" s="220" t="s">
        <v>510</v>
      </c>
      <c r="AT1" s="221"/>
      <c r="AV1" s="222" t="s">
        <v>511</v>
      </c>
      <c r="AW1" s="226" t="s">
        <v>10</v>
      </c>
      <c r="AX1" s="224">
        <v>-38</v>
      </c>
      <c r="AY1" s="224">
        <v>-39</v>
      </c>
      <c r="AZ1" s="224">
        <v>-40</v>
      </c>
      <c r="BA1" s="224">
        <v>-41</v>
      </c>
      <c r="BC1" s="222" t="s">
        <v>511</v>
      </c>
      <c r="BD1" s="226" t="s">
        <v>10</v>
      </c>
      <c r="BE1" s="224">
        <v>-42</v>
      </c>
      <c r="BF1" s="224">
        <v>-43</v>
      </c>
      <c r="BG1" s="224">
        <v>-44</v>
      </c>
      <c r="BH1" s="224">
        <v>-45</v>
      </c>
    </row>
    <row r="2" spans="1:60" ht="33.75" thickBot="1" x14ac:dyDescent="0.3">
      <c r="A2" s="171"/>
      <c r="B2" s="176"/>
      <c r="C2" s="176"/>
      <c r="D2" s="170">
        <v>-3</v>
      </c>
      <c r="E2" s="170">
        <v>-4</v>
      </c>
      <c r="F2" s="170">
        <v>-5</v>
      </c>
      <c r="H2" s="188"/>
      <c r="I2" s="183" t="s">
        <v>489</v>
      </c>
      <c r="J2" s="183" t="s">
        <v>490</v>
      </c>
      <c r="K2" s="183" t="s">
        <v>491</v>
      </c>
      <c r="M2" s="197" t="s">
        <v>493</v>
      </c>
      <c r="N2" s="198"/>
      <c r="P2" s="187" t="s">
        <v>498</v>
      </c>
      <c r="Q2" s="187" t="s">
        <v>10</v>
      </c>
      <c r="R2" s="182">
        <v>-13</v>
      </c>
      <c r="S2" s="182">
        <v>-14</v>
      </c>
      <c r="T2" s="182">
        <v>-15</v>
      </c>
      <c r="V2" s="171"/>
      <c r="W2" s="176"/>
      <c r="X2" s="176"/>
      <c r="Y2" s="170">
        <v>-21</v>
      </c>
      <c r="Z2" s="170">
        <v>-22</v>
      </c>
      <c r="AA2" s="170">
        <v>-23</v>
      </c>
      <c r="AC2" s="215"/>
      <c r="AD2" s="210" t="s">
        <v>502</v>
      </c>
      <c r="AE2" s="210" t="s">
        <v>503</v>
      </c>
      <c r="AF2" s="210" t="s">
        <v>504</v>
      </c>
      <c r="AH2" s="171"/>
      <c r="AI2" s="177"/>
      <c r="AJ2" s="177"/>
      <c r="AK2" s="171"/>
      <c r="AL2" s="171"/>
      <c r="AN2" s="215"/>
      <c r="AO2" s="210" t="s">
        <v>502</v>
      </c>
      <c r="AP2" s="210" t="s">
        <v>507</v>
      </c>
      <c r="AQ2" s="210" t="s">
        <v>508</v>
      </c>
      <c r="AS2" s="197" t="s">
        <v>493</v>
      </c>
      <c r="AT2" s="198"/>
      <c r="AV2" s="223" t="s">
        <v>512</v>
      </c>
      <c r="AW2" s="227"/>
      <c r="AX2" s="225" t="s">
        <v>494</v>
      </c>
      <c r="AY2" s="225" t="s">
        <v>513</v>
      </c>
      <c r="AZ2" s="225" t="s">
        <v>514</v>
      </c>
      <c r="BA2" s="225" t="s">
        <v>257</v>
      </c>
      <c r="BC2" s="223" t="s">
        <v>512</v>
      </c>
      <c r="BD2" s="227"/>
      <c r="BE2" s="225" t="s">
        <v>494</v>
      </c>
      <c r="BF2" s="225" t="s">
        <v>513</v>
      </c>
      <c r="BG2" s="225" t="s">
        <v>514</v>
      </c>
      <c r="BH2" s="225" t="s">
        <v>257</v>
      </c>
    </row>
    <row r="3" spans="1:60" ht="48" thickBot="1" x14ac:dyDescent="0.3">
      <c r="A3" s="171"/>
      <c r="B3" s="177"/>
      <c r="C3" s="177"/>
      <c r="D3" s="171"/>
      <c r="E3" s="171"/>
      <c r="F3" s="171"/>
      <c r="H3" s="164" t="s">
        <v>264</v>
      </c>
      <c r="I3" s="184">
        <v>949487829</v>
      </c>
      <c r="J3" s="166">
        <v>1.2733599999999999E-2</v>
      </c>
      <c r="K3" s="185">
        <v>12090379.27</v>
      </c>
      <c r="M3" s="199" t="s">
        <v>10</v>
      </c>
      <c r="N3" s="189">
        <v>-12</v>
      </c>
      <c r="P3" s="188"/>
      <c r="Q3" s="188"/>
      <c r="R3" s="183" t="s">
        <v>494</v>
      </c>
      <c r="S3" s="183" t="s">
        <v>490</v>
      </c>
      <c r="T3" s="183" t="s">
        <v>257</v>
      </c>
      <c r="V3" s="171"/>
      <c r="W3" s="177"/>
      <c r="X3" s="177"/>
      <c r="Y3" s="171"/>
      <c r="Z3" s="171"/>
      <c r="AA3" s="171"/>
      <c r="AC3" s="216"/>
      <c r="AD3" s="211"/>
      <c r="AE3" s="211"/>
      <c r="AF3" s="212" t="s">
        <v>505</v>
      </c>
      <c r="AH3" s="171"/>
      <c r="AI3" s="162">
        <v>-30</v>
      </c>
      <c r="AJ3" s="162">
        <v>-31</v>
      </c>
      <c r="AK3" s="171"/>
      <c r="AL3" s="171"/>
      <c r="AN3" s="216"/>
      <c r="AO3" s="211"/>
      <c r="AP3" s="211"/>
      <c r="AQ3" s="212" t="s">
        <v>509</v>
      </c>
      <c r="AS3" s="199" t="s">
        <v>10</v>
      </c>
      <c r="AT3" s="189">
        <v>-37</v>
      </c>
      <c r="AV3" s="201">
        <v>1</v>
      </c>
      <c r="AW3" s="202" t="s">
        <v>264</v>
      </c>
      <c r="AX3" s="185">
        <v>30666603</v>
      </c>
      <c r="AY3" s="185">
        <v>8904337.6899999995</v>
      </c>
      <c r="AZ3" s="185">
        <v>1015568.52</v>
      </c>
      <c r="BA3" s="185">
        <v>40586509</v>
      </c>
      <c r="BC3" s="201">
        <v>1</v>
      </c>
      <c r="BD3" s="202" t="s">
        <v>264</v>
      </c>
      <c r="BE3" s="185">
        <v>30666603</v>
      </c>
      <c r="BF3" s="185">
        <v>8904337.6899999995</v>
      </c>
      <c r="BG3" s="185">
        <v>1015568.52</v>
      </c>
      <c r="BH3" s="185">
        <v>40586509</v>
      </c>
    </row>
    <row r="4" spans="1:60" ht="36.75" thickBot="1" x14ac:dyDescent="0.3">
      <c r="A4" s="171"/>
      <c r="B4" s="162">
        <v>-1</v>
      </c>
      <c r="C4" s="162">
        <v>-2</v>
      </c>
      <c r="D4" s="171"/>
      <c r="E4" s="171"/>
      <c r="F4" s="171"/>
      <c r="H4" s="164" t="s">
        <v>265</v>
      </c>
      <c r="I4" s="184">
        <v>949487829</v>
      </c>
      <c r="J4" s="166">
        <v>1.6825E-3</v>
      </c>
      <c r="K4" s="185">
        <v>1597470.82</v>
      </c>
      <c r="M4" s="200"/>
      <c r="N4" s="190" t="s">
        <v>494</v>
      </c>
      <c r="P4" s="201">
        <v>1</v>
      </c>
      <c r="Q4" s="202" t="s">
        <v>264</v>
      </c>
      <c r="R4" s="185">
        <v>30666603</v>
      </c>
      <c r="S4" s="185">
        <v>12090379.27</v>
      </c>
      <c r="T4" s="185">
        <v>42756982</v>
      </c>
      <c r="V4" s="171"/>
      <c r="W4" s="162">
        <v>-19</v>
      </c>
      <c r="X4" s="162">
        <v>-20</v>
      </c>
      <c r="Y4" s="171"/>
      <c r="Z4" s="171"/>
      <c r="AA4" s="171"/>
      <c r="AC4" s="164" t="s">
        <v>264</v>
      </c>
      <c r="AD4" s="185">
        <v>947131646</v>
      </c>
      <c r="AE4" s="166">
        <v>1.17517E-2</v>
      </c>
      <c r="AF4" s="185">
        <v>8904337.6899999995</v>
      </c>
      <c r="AH4" s="172"/>
      <c r="AI4" s="163" t="s">
        <v>485</v>
      </c>
      <c r="AJ4" s="163" t="s">
        <v>500</v>
      </c>
      <c r="AK4" s="172"/>
      <c r="AL4" s="172"/>
      <c r="AN4" s="164" t="s">
        <v>264</v>
      </c>
      <c r="AO4" s="185">
        <v>947131646</v>
      </c>
      <c r="AP4" s="166">
        <v>5.3613000000000003E-3</v>
      </c>
      <c r="AQ4" s="185">
        <v>1015568.52</v>
      </c>
      <c r="AS4" s="200"/>
      <c r="AT4" s="190" t="s">
        <v>494</v>
      </c>
      <c r="AV4" s="201">
        <v>2</v>
      </c>
      <c r="AW4" s="202" t="s">
        <v>265</v>
      </c>
      <c r="AX4" s="185">
        <v>7247098</v>
      </c>
      <c r="AY4" s="185">
        <v>2167202.46</v>
      </c>
      <c r="AZ4" s="185">
        <v>564710.32999999996</v>
      </c>
      <c r="BA4" s="185">
        <v>9979011</v>
      </c>
      <c r="BC4" s="201">
        <v>2</v>
      </c>
      <c r="BD4" s="202" t="s">
        <v>265</v>
      </c>
      <c r="BE4" s="185">
        <v>7247098</v>
      </c>
      <c r="BF4" s="185">
        <v>2167202.46</v>
      </c>
      <c r="BG4" s="185">
        <v>564710.32999999996</v>
      </c>
      <c r="BH4" s="185">
        <v>9979011</v>
      </c>
    </row>
    <row r="5" spans="1:60" ht="60.75" thickBot="1" x14ac:dyDescent="0.3">
      <c r="A5" s="171"/>
      <c r="B5" s="162" t="s">
        <v>485</v>
      </c>
      <c r="C5" s="162" t="s">
        <v>487</v>
      </c>
      <c r="D5" s="171"/>
      <c r="E5" s="171"/>
      <c r="F5" s="171"/>
      <c r="H5" s="164" t="s">
        <v>266</v>
      </c>
      <c r="I5" s="184">
        <v>949487829</v>
      </c>
      <c r="J5" s="166">
        <v>6.927E-3</v>
      </c>
      <c r="K5" s="185">
        <v>6577114.7199999997</v>
      </c>
      <c r="M5" s="191" t="s">
        <v>264</v>
      </c>
      <c r="N5" s="192">
        <v>30666603</v>
      </c>
      <c r="P5" s="201">
        <v>2</v>
      </c>
      <c r="Q5" s="202" t="s">
        <v>265</v>
      </c>
      <c r="R5" s="185">
        <v>7247098</v>
      </c>
      <c r="S5" s="185">
        <v>1597470.82</v>
      </c>
      <c r="T5" s="185">
        <v>8844569</v>
      </c>
      <c r="V5" s="171"/>
      <c r="W5" s="162" t="s">
        <v>500</v>
      </c>
      <c r="X5" s="162" t="s">
        <v>501</v>
      </c>
      <c r="Y5" s="171"/>
      <c r="Z5" s="171"/>
      <c r="AA5" s="171"/>
      <c r="AC5" s="164" t="s">
        <v>265</v>
      </c>
      <c r="AD5" s="185">
        <v>947131646</v>
      </c>
      <c r="AE5" s="166">
        <v>2.8601999999999998E-3</v>
      </c>
      <c r="AF5" s="185">
        <v>2167202.46</v>
      </c>
      <c r="AH5" s="164" t="s">
        <v>264</v>
      </c>
      <c r="AI5" s="165">
        <v>13145</v>
      </c>
      <c r="AJ5" s="165">
        <v>8000</v>
      </c>
      <c r="AK5" s="166">
        <v>1.6431249999999999</v>
      </c>
      <c r="AL5" s="166">
        <v>5.3613000000000003E-3</v>
      </c>
      <c r="AN5" s="164" t="s">
        <v>265</v>
      </c>
      <c r="AO5" s="185">
        <v>947131646</v>
      </c>
      <c r="AP5" s="166">
        <v>2.9811999999999998E-3</v>
      </c>
      <c r="AQ5" s="185">
        <v>564710.32999999996</v>
      </c>
      <c r="AS5" s="191" t="s">
        <v>264</v>
      </c>
      <c r="AT5" s="192">
        <v>30666603</v>
      </c>
      <c r="AV5" s="201">
        <v>3</v>
      </c>
      <c r="AW5" s="202" t="s">
        <v>266</v>
      </c>
      <c r="AX5" s="185">
        <v>29301398</v>
      </c>
      <c r="AY5" s="185">
        <v>4224706.5</v>
      </c>
      <c r="AZ5" s="185">
        <v>1163409.6100000001</v>
      </c>
      <c r="BA5" s="185">
        <v>34689514</v>
      </c>
      <c r="BC5" s="201">
        <v>3</v>
      </c>
      <c r="BD5" s="202" t="s">
        <v>266</v>
      </c>
      <c r="BE5" s="185">
        <v>29301398</v>
      </c>
      <c r="BF5" s="185">
        <v>4224706.5</v>
      </c>
      <c r="BG5" s="185">
        <v>1163409.6100000001</v>
      </c>
      <c r="BH5" s="185">
        <v>34689514</v>
      </c>
    </row>
    <row r="6" spans="1:60" ht="15.75" thickBot="1" x14ac:dyDescent="0.3">
      <c r="A6" s="172"/>
      <c r="B6" s="163" t="s">
        <v>486</v>
      </c>
      <c r="C6" s="163" t="s">
        <v>488</v>
      </c>
      <c r="D6" s="172"/>
      <c r="E6" s="172"/>
      <c r="F6" s="172"/>
      <c r="H6" s="164" t="s">
        <v>267</v>
      </c>
      <c r="I6" s="184">
        <v>949487829</v>
      </c>
      <c r="J6" s="166">
        <v>8.1218999999999996E-3</v>
      </c>
      <c r="K6" s="185">
        <v>7711624.2300000004</v>
      </c>
      <c r="M6" s="191" t="s">
        <v>265</v>
      </c>
      <c r="N6" s="192">
        <v>7247098</v>
      </c>
      <c r="P6" s="201">
        <v>3</v>
      </c>
      <c r="Q6" s="202" t="s">
        <v>266</v>
      </c>
      <c r="R6" s="185">
        <v>29301398</v>
      </c>
      <c r="S6" s="185">
        <v>6577114.7199999997</v>
      </c>
      <c r="T6" s="185">
        <v>35878513</v>
      </c>
      <c r="V6" s="172"/>
      <c r="W6" s="163" t="s">
        <v>486</v>
      </c>
      <c r="X6" s="163" t="s">
        <v>488</v>
      </c>
      <c r="Y6" s="172"/>
      <c r="Z6" s="172"/>
      <c r="AA6" s="172"/>
      <c r="AC6" s="164" t="s">
        <v>266</v>
      </c>
      <c r="AD6" s="185">
        <v>947131646</v>
      </c>
      <c r="AE6" s="166">
        <v>5.5757000000000003E-3</v>
      </c>
      <c r="AF6" s="185">
        <v>4224706.5</v>
      </c>
      <c r="AH6" s="164" t="s">
        <v>265</v>
      </c>
      <c r="AI6" s="165">
        <v>1725</v>
      </c>
      <c r="AJ6" s="165">
        <v>1888</v>
      </c>
      <c r="AK6" s="166">
        <v>0.91366530000000001</v>
      </c>
      <c r="AL6" s="166">
        <v>2.9811999999999998E-3</v>
      </c>
      <c r="AN6" s="164" t="s">
        <v>266</v>
      </c>
      <c r="AO6" s="185">
        <v>947131646</v>
      </c>
      <c r="AP6" s="166">
        <v>6.1418000000000002E-3</v>
      </c>
      <c r="AQ6" s="185">
        <v>1163409.6100000001</v>
      </c>
      <c r="AS6" s="191" t="s">
        <v>265</v>
      </c>
      <c r="AT6" s="192">
        <v>7247098</v>
      </c>
      <c r="AV6" s="201">
        <v>4</v>
      </c>
      <c r="AW6" s="202" t="s">
        <v>267</v>
      </c>
      <c r="AX6" s="185">
        <v>31007644</v>
      </c>
      <c r="AY6" s="185">
        <v>10245391.42</v>
      </c>
      <c r="AZ6" s="185">
        <v>576392.21</v>
      </c>
      <c r="BA6" s="185">
        <v>41829428</v>
      </c>
      <c r="BC6" s="201">
        <v>4</v>
      </c>
      <c r="BD6" s="202" t="s">
        <v>267</v>
      </c>
      <c r="BE6" s="185">
        <v>31007644</v>
      </c>
      <c r="BF6" s="185">
        <v>10245391.42</v>
      </c>
      <c r="BG6" s="185">
        <v>576392.21</v>
      </c>
      <c r="BH6" s="185">
        <v>41829428</v>
      </c>
    </row>
    <row r="7" spans="1:60" ht="15.75" thickBot="1" x14ac:dyDescent="0.3">
      <c r="A7" s="164" t="s">
        <v>264</v>
      </c>
      <c r="B7" s="165">
        <v>13145</v>
      </c>
      <c r="C7" s="166">
        <v>3.7814519999999998</v>
      </c>
      <c r="D7" s="166">
        <v>1.31223E-2</v>
      </c>
      <c r="E7" s="166">
        <v>4.9621499999999999E-2</v>
      </c>
      <c r="F7" s="166">
        <v>1.2733599999999999E-2</v>
      </c>
      <c r="H7" s="164" t="s">
        <v>268</v>
      </c>
      <c r="I7" s="184">
        <v>949487829</v>
      </c>
      <c r="J7" s="166">
        <v>9.7479999999999995E-4</v>
      </c>
      <c r="K7" s="185">
        <v>925540.86</v>
      </c>
      <c r="M7" s="191" t="s">
        <v>266</v>
      </c>
      <c r="N7" s="192">
        <v>29301398</v>
      </c>
      <c r="P7" s="201">
        <v>4</v>
      </c>
      <c r="Q7" s="202" t="s">
        <v>267</v>
      </c>
      <c r="R7" s="185">
        <v>31007644</v>
      </c>
      <c r="S7" s="185">
        <v>7711624.2300000004</v>
      </c>
      <c r="T7" s="185">
        <v>38719268</v>
      </c>
      <c r="V7" s="164" t="s">
        <v>264</v>
      </c>
      <c r="W7" s="165">
        <v>8000</v>
      </c>
      <c r="X7" s="166">
        <v>3.5012379999999999</v>
      </c>
      <c r="Y7" s="166">
        <v>1.17774E-2</v>
      </c>
      <c r="Z7" s="166">
        <v>4.1235399999999998E-2</v>
      </c>
      <c r="AA7" s="166">
        <v>1.17517E-2</v>
      </c>
      <c r="AC7" s="164" t="s">
        <v>267</v>
      </c>
      <c r="AD7" s="185">
        <v>947131646</v>
      </c>
      <c r="AE7" s="166">
        <v>1.35216E-2</v>
      </c>
      <c r="AF7" s="185">
        <v>10245391.42</v>
      </c>
      <c r="AH7" s="164" t="s">
        <v>266</v>
      </c>
      <c r="AI7" s="165">
        <v>7262</v>
      </c>
      <c r="AJ7" s="165">
        <v>3858</v>
      </c>
      <c r="AK7" s="166">
        <v>1.8823224000000001</v>
      </c>
      <c r="AL7" s="166">
        <v>6.1418000000000002E-3</v>
      </c>
      <c r="AN7" s="164" t="s">
        <v>267</v>
      </c>
      <c r="AO7" s="185">
        <v>947131646</v>
      </c>
      <c r="AP7" s="166">
        <v>3.0428E-3</v>
      </c>
      <c r="AQ7" s="185">
        <v>576392.21</v>
      </c>
      <c r="AS7" s="191" t="s">
        <v>266</v>
      </c>
      <c r="AT7" s="192">
        <v>29301398</v>
      </c>
      <c r="AV7" s="201">
        <v>5</v>
      </c>
      <c r="AW7" s="202" t="s">
        <v>268</v>
      </c>
      <c r="AX7" s="185">
        <v>4052001</v>
      </c>
      <c r="AY7" s="185">
        <v>1222762.3500000001</v>
      </c>
      <c r="AZ7" s="185">
        <v>601897.54</v>
      </c>
      <c r="BA7" s="185">
        <v>5876661</v>
      </c>
      <c r="BC7" s="201">
        <v>5</v>
      </c>
      <c r="BD7" s="202" t="s">
        <v>268</v>
      </c>
      <c r="BE7" s="185">
        <v>4052001</v>
      </c>
      <c r="BF7" s="185">
        <v>1222762.3500000001</v>
      </c>
      <c r="BG7" s="185">
        <v>601897.54</v>
      </c>
      <c r="BH7" s="185">
        <v>5876661</v>
      </c>
    </row>
    <row r="8" spans="1:60" ht="15.75" thickBot="1" x14ac:dyDescent="0.3">
      <c r="A8" s="164" t="s">
        <v>265</v>
      </c>
      <c r="B8" s="165">
        <v>1725</v>
      </c>
      <c r="C8" s="166">
        <v>3.8073519999999998</v>
      </c>
      <c r="D8" s="166">
        <v>1.722E-3</v>
      </c>
      <c r="E8" s="166">
        <v>6.5564000000000004E-3</v>
      </c>
      <c r="F8" s="166">
        <v>1.6825E-3</v>
      </c>
      <c r="H8" s="164" t="s">
        <v>269</v>
      </c>
      <c r="I8" s="184">
        <v>949487829</v>
      </c>
      <c r="J8" s="166">
        <v>6.8953E-3</v>
      </c>
      <c r="K8" s="185">
        <v>6546962.4199999999</v>
      </c>
      <c r="M8" s="191" t="s">
        <v>267</v>
      </c>
      <c r="N8" s="192">
        <v>31007644</v>
      </c>
      <c r="P8" s="201">
        <v>5</v>
      </c>
      <c r="Q8" s="202" t="s">
        <v>268</v>
      </c>
      <c r="R8" s="185">
        <v>4052001</v>
      </c>
      <c r="S8" s="185">
        <v>925540.86</v>
      </c>
      <c r="T8" s="185">
        <v>4977542</v>
      </c>
      <c r="V8" s="164" t="s">
        <v>265</v>
      </c>
      <c r="W8" s="165">
        <v>1888</v>
      </c>
      <c r="X8" s="166">
        <v>3.610833</v>
      </c>
      <c r="Y8" s="166">
        <v>2.7794999999999999E-3</v>
      </c>
      <c r="Z8" s="166">
        <v>1.00362E-2</v>
      </c>
      <c r="AA8" s="166">
        <v>2.8601999999999998E-3</v>
      </c>
      <c r="AC8" s="164" t="s">
        <v>268</v>
      </c>
      <c r="AD8" s="185">
        <v>947131646</v>
      </c>
      <c r="AE8" s="166">
        <v>1.6138000000000001E-3</v>
      </c>
      <c r="AF8" s="185">
        <v>1222762.3500000001</v>
      </c>
      <c r="AH8" s="164" t="s">
        <v>267</v>
      </c>
      <c r="AI8" s="165">
        <v>8505</v>
      </c>
      <c r="AJ8" s="165">
        <v>9120</v>
      </c>
      <c r="AK8" s="166">
        <v>0.9325658</v>
      </c>
      <c r="AL8" s="166">
        <v>3.0428E-3</v>
      </c>
      <c r="AN8" s="164" t="s">
        <v>268</v>
      </c>
      <c r="AO8" s="185">
        <v>947131646</v>
      </c>
      <c r="AP8" s="166">
        <v>3.1775000000000002E-3</v>
      </c>
      <c r="AQ8" s="185">
        <v>601897.54</v>
      </c>
      <c r="AS8" s="191" t="s">
        <v>267</v>
      </c>
      <c r="AT8" s="192">
        <v>31007644</v>
      </c>
      <c r="AV8" s="201">
        <v>6</v>
      </c>
      <c r="AW8" s="202" t="s">
        <v>269</v>
      </c>
      <c r="AX8" s="185">
        <v>24713513</v>
      </c>
      <c r="AY8" s="185">
        <v>3101415.77</v>
      </c>
      <c r="AZ8" s="185">
        <v>1531465.44</v>
      </c>
      <c r="BA8" s="185">
        <v>29346394</v>
      </c>
      <c r="BC8" s="201">
        <v>6</v>
      </c>
      <c r="BD8" s="202" t="s">
        <v>269</v>
      </c>
      <c r="BE8" s="185">
        <v>24713513</v>
      </c>
      <c r="BF8" s="185">
        <v>3101415.77</v>
      </c>
      <c r="BG8" s="185">
        <v>1531465.44</v>
      </c>
      <c r="BH8" s="185">
        <v>29346394</v>
      </c>
    </row>
    <row r="9" spans="1:60" ht="15.75" thickBot="1" x14ac:dyDescent="0.3">
      <c r="A9" s="164" t="s">
        <v>266</v>
      </c>
      <c r="B9" s="165">
        <v>7262</v>
      </c>
      <c r="C9" s="166">
        <v>3.72356</v>
      </c>
      <c r="D9" s="166">
        <v>7.2494999999999999E-3</v>
      </c>
      <c r="E9" s="166">
        <v>2.6993900000000001E-2</v>
      </c>
      <c r="F9" s="166">
        <v>6.927E-3</v>
      </c>
      <c r="H9" s="164" t="s">
        <v>270</v>
      </c>
      <c r="I9" s="184">
        <v>949487829</v>
      </c>
      <c r="J9" s="166">
        <v>1.3706E-3</v>
      </c>
      <c r="K9" s="185">
        <v>1301400.0900000001</v>
      </c>
      <c r="M9" s="191" t="s">
        <v>268</v>
      </c>
      <c r="N9" s="192">
        <v>4052001</v>
      </c>
      <c r="P9" s="201">
        <v>6</v>
      </c>
      <c r="Q9" s="202" t="s">
        <v>269</v>
      </c>
      <c r="R9" s="185">
        <v>24713513</v>
      </c>
      <c r="S9" s="185">
        <v>6546962.4199999999</v>
      </c>
      <c r="T9" s="185">
        <v>31260475</v>
      </c>
      <c r="V9" s="164" t="s">
        <v>266</v>
      </c>
      <c r="W9" s="165">
        <v>3858</v>
      </c>
      <c r="X9" s="166">
        <v>3.4446430000000001</v>
      </c>
      <c r="Y9" s="166">
        <v>5.6795999999999999E-3</v>
      </c>
      <c r="Z9" s="166">
        <v>1.95643E-2</v>
      </c>
      <c r="AA9" s="166">
        <v>5.5757000000000003E-3</v>
      </c>
      <c r="AC9" s="164" t="s">
        <v>269</v>
      </c>
      <c r="AD9" s="185">
        <v>947131646</v>
      </c>
      <c r="AE9" s="166">
        <v>4.0932E-3</v>
      </c>
      <c r="AF9" s="185">
        <v>3101415.77</v>
      </c>
      <c r="AH9" s="164" t="s">
        <v>268</v>
      </c>
      <c r="AI9" s="165">
        <v>1042</v>
      </c>
      <c r="AJ9" s="165">
        <v>1070</v>
      </c>
      <c r="AK9" s="166">
        <v>0.97383180000000003</v>
      </c>
      <c r="AL9" s="166">
        <v>3.1775000000000002E-3</v>
      </c>
      <c r="AN9" s="164" t="s">
        <v>269</v>
      </c>
      <c r="AO9" s="185">
        <v>947131646</v>
      </c>
      <c r="AP9" s="166">
        <v>8.0847999999999996E-3</v>
      </c>
      <c r="AQ9" s="185">
        <v>1531465.44</v>
      </c>
      <c r="AS9" s="191" t="s">
        <v>268</v>
      </c>
      <c r="AT9" s="192">
        <v>4052001</v>
      </c>
      <c r="AV9" s="201">
        <v>7</v>
      </c>
      <c r="AW9" s="202" t="s">
        <v>270</v>
      </c>
      <c r="AX9" s="185">
        <v>4788250</v>
      </c>
      <c r="AY9" s="185">
        <v>1394571.84</v>
      </c>
      <c r="AZ9" s="185">
        <v>673464.56</v>
      </c>
      <c r="BA9" s="185">
        <v>6856286</v>
      </c>
      <c r="BC9" s="201">
        <v>7</v>
      </c>
      <c r="BD9" s="202" t="s">
        <v>270</v>
      </c>
      <c r="BE9" s="185">
        <v>4788250</v>
      </c>
      <c r="BF9" s="185">
        <v>1394571.84</v>
      </c>
      <c r="BG9" s="185">
        <v>673464.56</v>
      </c>
      <c r="BH9" s="185">
        <v>6856286</v>
      </c>
    </row>
    <row r="10" spans="1:60" ht="15.75" thickBot="1" x14ac:dyDescent="0.3">
      <c r="A10" s="164" t="s">
        <v>267</v>
      </c>
      <c r="B10" s="165">
        <v>8505</v>
      </c>
      <c r="C10" s="166">
        <v>3.7277840000000002</v>
      </c>
      <c r="D10" s="166">
        <v>8.4902999999999992E-3</v>
      </c>
      <c r="E10" s="166">
        <v>3.16501E-2</v>
      </c>
      <c r="F10" s="166">
        <v>8.1218999999999996E-3</v>
      </c>
      <c r="H10" s="164" t="s">
        <v>271</v>
      </c>
      <c r="I10" s="184">
        <v>949487829</v>
      </c>
      <c r="J10" s="166">
        <v>1.9810000000000001E-3</v>
      </c>
      <c r="K10" s="185">
        <v>1880945.12</v>
      </c>
      <c r="M10" s="191" t="s">
        <v>269</v>
      </c>
      <c r="N10" s="192">
        <v>24713513</v>
      </c>
      <c r="P10" s="201">
        <v>7</v>
      </c>
      <c r="Q10" s="202" t="s">
        <v>270</v>
      </c>
      <c r="R10" s="185">
        <v>4788250</v>
      </c>
      <c r="S10" s="185">
        <v>1301400.0900000001</v>
      </c>
      <c r="T10" s="185">
        <v>6089650</v>
      </c>
      <c r="V10" s="164" t="s">
        <v>267</v>
      </c>
      <c r="W10" s="165">
        <v>9120</v>
      </c>
      <c r="X10" s="166">
        <v>3.533814</v>
      </c>
      <c r="Y10" s="166">
        <v>1.3426199999999999E-2</v>
      </c>
      <c r="Z10" s="166">
        <v>4.7445800000000003E-2</v>
      </c>
      <c r="AA10" s="166">
        <v>1.35216E-2</v>
      </c>
      <c r="AC10" s="164" t="s">
        <v>270</v>
      </c>
      <c r="AD10" s="185">
        <v>947131646</v>
      </c>
      <c r="AE10" s="166">
        <v>1.8404999999999999E-3</v>
      </c>
      <c r="AF10" s="185">
        <v>1394571.84</v>
      </c>
      <c r="AH10" s="164" t="s">
        <v>269</v>
      </c>
      <c r="AI10" s="165">
        <v>6980</v>
      </c>
      <c r="AJ10" s="165">
        <v>2817</v>
      </c>
      <c r="AK10" s="166">
        <v>2.4778133000000002</v>
      </c>
      <c r="AL10" s="166">
        <v>8.0847999999999996E-3</v>
      </c>
      <c r="AN10" s="164" t="s">
        <v>270</v>
      </c>
      <c r="AO10" s="185">
        <v>947131646</v>
      </c>
      <c r="AP10" s="166">
        <v>3.5553E-3</v>
      </c>
      <c r="AQ10" s="185">
        <v>673464.56</v>
      </c>
      <c r="AS10" s="191" t="s">
        <v>269</v>
      </c>
      <c r="AT10" s="192">
        <v>24713513</v>
      </c>
      <c r="AV10" s="201">
        <v>8</v>
      </c>
      <c r="AW10" s="202" t="s">
        <v>271</v>
      </c>
      <c r="AX10" s="185">
        <v>7449925</v>
      </c>
      <c r="AY10" s="185">
        <v>861950.02</v>
      </c>
      <c r="AZ10" s="185">
        <v>1621656.95</v>
      </c>
      <c r="BA10" s="185">
        <v>9933532</v>
      </c>
      <c r="BC10" s="201">
        <v>8</v>
      </c>
      <c r="BD10" s="202" t="s">
        <v>271</v>
      </c>
      <c r="BE10" s="185">
        <v>7449925</v>
      </c>
      <c r="BF10" s="185">
        <v>861950.02</v>
      </c>
      <c r="BG10" s="185">
        <v>1621656.95</v>
      </c>
      <c r="BH10" s="185">
        <v>9933532</v>
      </c>
    </row>
    <row r="11" spans="1:60" ht="15.75" thickBot="1" x14ac:dyDescent="0.3">
      <c r="A11" s="164" t="s">
        <v>268</v>
      </c>
      <c r="B11" s="165">
        <v>1042</v>
      </c>
      <c r="C11" s="166">
        <v>3.6518009999999999</v>
      </c>
      <c r="D11" s="166">
        <v>1.0402E-3</v>
      </c>
      <c r="E11" s="166">
        <v>3.7986000000000001E-3</v>
      </c>
      <c r="F11" s="166">
        <v>9.7479999999999995E-4</v>
      </c>
      <c r="H11" s="164" t="s">
        <v>272</v>
      </c>
      <c r="I11" s="184">
        <v>949487829</v>
      </c>
      <c r="J11" s="166">
        <v>4.3439999999999999E-4</v>
      </c>
      <c r="K11" s="185">
        <v>412464.58</v>
      </c>
      <c r="M11" s="191" t="s">
        <v>270</v>
      </c>
      <c r="N11" s="192">
        <v>4788250</v>
      </c>
      <c r="P11" s="201">
        <v>8</v>
      </c>
      <c r="Q11" s="202" t="s">
        <v>271</v>
      </c>
      <c r="R11" s="185">
        <v>7449925</v>
      </c>
      <c r="S11" s="185">
        <v>1880945.12</v>
      </c>
      <c r="T11" s="185">
        <v>9330870</v>
      </c>
      <c r="V11" s="164" t="s">
        <v>268</v>
      </c>
      <c r="W11" s="165">
        <v>1070</v>
      </c>
      <c r="X11" s="166">
        <v>3.5947460000000002</v>
      </c>
      <c r="Y11" s="166">
        <v>1.5751999999999999E-3</v>
      </c>
      <c r="Z11" s="166">
        <v>5.6625E-3</v>
      </c>
      <c r="AA11" s="166">
        <v>1.6138000000000001E-3</v>
      </c>
      <c r="AC11" s="164" t="s">
        <v>271</v>
      </c>
      <c r="AD11" s="185">
        <v>947131646</v>
      </c>
      <c r="AE11" s="166">
        <v>1.1375999999999999E-3</v>
      </c>
      <c r="AF11" s="185">
        <v>861950.02</v>
      </c>
      <c r="AH11" s="164" t="s">
        <v>270</v>
      </c>
      <c r="AI11" s="165">
        <v>1386</v>
      </c>
      <c r="AJ11" s="165">
        <v>1272</v>
      </c>
      <c r="AK11" s="166">
        <v>1.0896226</v>
      </c>
      <c r="AL11" s="166">
        <v>3.5553E-3</v>
      </c>
      <c r="AN11" s="164" t="s">
        <v>271</v>
      </c>
      <c r="AO11" s="185">
        <v>947131646</v>
      </c>
      <c r="AP11" s="166">
        <v>8.5608999999999998E-3</v>
      </c>
      <c r="AQ11" s="185">
        <v>1621656.95</v>
      </c>
      <c r="AS11" s="191" t="s">
        <v>270</v>
      </c>
      <c r="AT11" s="192">
        <v>4788250</v>
      </c>
      <c r="AV11" s="201">
        <v>9</v>
      </c>
      <c r="AW11" s="202" t="s">
        <v>272</v>
      </c>
      <c r="AX11" s="185">
        <v>1802467</v>
      </c>
      <c r="AY11" s="185">
        <v>545999.97</v>
      </c>
      <c r="AZ11" s="185">
        <v>496621.55</v>
      </c>
      <c r="BA11" s="185">
        <v>2845089</v>
      </c>
      <c r="BC11" s="201">
        <v>9</v>
      </c>
      <c r="BD11" s="202" t="s">
        <v>272</v>
      </c>
      <c r="BE11" s="185">
        <v>1802467</v>
      </c>
      <c r="BF11" s="185">
        <v>545999.97</v>
      </c>
      <c r="BG11" s="185">
        <v>496621.55</v>
      </c>
      <c r="BH11" s="185">
        <v>2845089</v>
      </c>
    </row>
    <row r="12" spans="1:60" ht="15.75" thickBot="1" x14ac:dyDescent="0.3">
      <c r="A12" s="164" t="s">
        <v>269</v>
      </c>
      <c r="B12" s="165">
        <v>6980</v>
      </c>
      <c r="C12" s="166">
        <v>3.856236</v>
      </c>
      <c r="D12" s="166">
        <v>6.9680000000000002E-3</v>
      </c>
      <c r="E12" s="166">
        <v>2.6870100000000001E-2</v>
      </c>
      <c r="F12" s="166">
        <v>6.8953E-3</v>
      </c>
      <c r="H12" s="164" t="s">
        <v>273</v>
      </c>
      <c r="I12" s="184">
        <v>949487829</v>
      </c>
      <c r="J12" s="166">
        <v>2.19052E-2</v>
      </c>
      <c r="K12" s="185">
        <v>20798688.48</v>
      </c>
      <c r="M12" s="191" t="s">
        <v>271</v>
      </c>
      <c r="N12" s="192">
        <v>7449925</v>
      </c>
      <c r="P12" s="201">
        <v>9</v>
      </c>
      <c r="Q12" s="202" t="s">
        <v>272</v>
      </c>
      <c r="R12" s="185">
        <v>1802467</v>
      </c>
      <c r="S12" s="185">
        <v>412464.58</v>
      </c>
      <c r="T12" s="185">
        <v>2214932</v>
      </c>
      <c r="V12" s="164" t="s">
        <v>269</v>
      </c>
      <c r="W12" s="165">
        <v>2817</v>
      </c>
      <c r="X12" s="166">
        <v>3.463244</v>
      </c>
      <c r="Y12" s="166">
        <v>4.1470999999999999E-3</v>
      </c>
      <c r="Z12" s="166">
        <v>1.43625E-2</v>
      </c>
      <c r="AA12" s="166">
        <v>4.0932E-3</v>
      </c>
      <c r="AC12" s="164" t="s">
        <v>272</v>
      </c>
      <c r="AD12" s="185">
        <v>947131646</v>
      </c>
      <c r="AE12" s="166">
        <v>7.2059999999999995E-4</v>
      </c>
      <c r="AF12" s="185">
        <v>545999.97</v>
      </c>
      <c r="AH12" s="164" t="s">
        <v>271</v>
      </c>
      <c r="AI12" s="165">
        <v>2078</v>
      </c>
      <c r="AJ12" s="166">
        <v>792</v>
      </c>
      <c r="AK12" s="166">
        <v>2.6237374</v>
      </c>
      <c r="AL12" s="166">
        <v>8.5608999999999998E-3</v>
      </c>
      <c r="AN12" s="164" t="s">
        <v>272</v>
      </c>
      <c r="AO12" s="185">
        <v>947131646</v>
      </c>
      <c r="AP12" s="166">
        <v>2.6216999999999998E-3</v>
      </c>
      <c r="AQ12" s="185">
        <v>496621.55</v>
      </c>
      <c r="AS12" s="191" t="s">
        <v>271</v>
      </c>
      <c r="AT12" s="192">
        <v>7449925</v>
      </c>
      <c r="AV12" s="201">
        <v>10</v>
      </c>
      <c r="AW12" s="202" t="s">
        <v>273</v>
      </c>
      <c r="AX12" s="185">
        <v>112027107</v>
      </c>
      <c r="AY12" s="185">
        <v>15302623.84</v>
      </c>
      <c r="AZ12" s="185">
        <v>920273.8</v>
      </c>
      <c r="BA12" s="185">
        <v>128250005</v>
      </c>
      <c r="BC12" s="201">
        <v>10</v>
      </c>
      <c r="BD12" s="202" t="s">
        <v>273</v>
      </c>
      <c r="BE12" s="185">
        <v>112027107</v>
      </c>
      <c r="BF12" s="185">
        <v>15302623.84</v>
      </c>
      <c r="BG12" s="185">
        <v>920273.8</v>
      </c>
      <c r="BH12" s="185">
        <v>128250005</v>
      </c>
    </row>
    <row r="13" spans="1:60" ht="23.25" thickBot="1" x14ac:dyDescent="0.3">
      <c r="A13" s="164" t="s">
        <v>270</v>
      </c>
      <c r="B13" s="165">
        <v>1386</v>
      </c>
      <c r="C13" s="166">
        <v>3.8603510000000001</v>
      </c>
      <c r="D13" s="166">
        <v>1.3836E-3</v>
      </c>
      <c r="E13" s="166">
        <v>5.3411999999999999E-3</v>
      </c>
      <c r="F13" s="166">
        <v>1.3706E-3</v>
      </c>
      <c r="H13" s="164" t="s">
        <v>274</v>
      </c>
      <c r="I13" s="184">
        <v>949487829</v>
      </c>
      <c r="J13" s="166">
        <v>4.483E-4</v>
      </c>
      <c r="K13" s="185">
        <v>425701.28</v>
      </c>
      <c r="M13" s="191" t="s">
        <v>272</v>
      </c>
      <c r="N13" s="192">
        <v>1802467</v>
      </c>
      <c r="P13" s="201">
        <v>10</v>
      </c>
      <c r="Q13" s="202" t="s">
        <v>273</v>
      </c>
      <c r="R13" s="185">
        <v>112027107</v>
      </c>
      <c r="S13" s="185">
        <v>20798688.48</v>
      </c>
      <c r="T13" s="185">
        <v>132825795</v>
      </c>
      <c r="V13" s="164" t="s">
        <v>270</v>
      </c>
      <c r="W13" s="165">
        <v>1272</v>
      </c>
      <c r="X13" s="166">
        <v>3.448766</v>
      </c>
      <c r="Y13" s="166">
        <v>1.8726000000000001E-3</v>
      </c>
      <c r="Z13" s="166">
        <v>6.4581999999999999E-3</v>
      </c>
      <c r="AA13" s="166">
        <v>1.8404999999999999E-3</v>
      </c>
      <c r="AC13" s="164" t="s">
        <v>273</v>
      </c>
      <c r="AD13" s="185">
        <v>947131646</v>
      </c>
      <c r="AE13" s="166">
        <v>2.0195999999999999E-2</v>
      </c>
      <c r="AF13" s="185">
        <v>15302623.84</v>
      </c>
      <c r="AH13" s="164" t="s">
        <v>272</v>
      </c>
      <c r="AI13" s="166">
        <v>413</v>
      </c>
      <c r="AJ13" s="166">
        <v>514</v>
      </c>
      <c r="AK13" s="166">
        <v>0.80350189999999999</v>
      </c>
      <c r="AL13" s="166">
        <v>2.6216999999999998E-3</v>
      </c>
      <c r="AN13" s="164" t="s">
        <v>273</v>
      </c>
      <c r="AO13" s="185">
        <v>947131646</v>
      </c>
      <c r="AP13" s="166">
        <v>4.8582E-3</v>
      </c>
      <c r="AQ13" s="185">
        <v>920273.8</v>
      </c>
      <c r="AS13" s="191" t="s">
        <v>272</v>
      </c>
      <c r="AT13" s="192">
        <v>1802467</v>
      </c>
      <c r="AV13" s="201">
        <v>11</v>
      </c>
      <c r="AW13" s="202" t="s">
        <v>274</v>
      </c>
      <c r="AX13" s="185">
        <v>1934096</v>
      </c>
      <c r="AY13" s="185">
        <v>571080.6</v>
      </c>
      <c r="AZ13" s="185">
        <v>574442.80000000005</v>
      </c>
      <c r="BA13" s="185">
        <v>3079619</v>
      </c>
      <c r="BC13" s="201">
        <v>11</v>
      </c>
      <c r="BD13" s="202" t="s">
        <v>274</v>
      </c>
      <c r="BE13" s="185">
        <v>1934096</v>
      </c>
      <c r="BF13" s="185">
        <v>571080.6</v>
      </c>
      <c r="BG13" s="185">
        <v>574442.80000000005</v>
      </c>
      <c r="BH13" s="185">
        <v>3079619</v>
      </c>
    </row>
    <row r="14" spans="1:60" ht="23.25" thickBot="1" x14ac:dyDescent="0.3">
      <c r="A14" s="164" t="s">
        <v>271</v>
      </c>
      <c r="B14" s="165">
        <v>2078</v>
      </c>
      <c r="C14" s="166">
        <v>3.7214299999999998</v>
      </c>
      <c r="D14" s="166">
        <v>2.0744000000000001E-3</v>
      </c>
      <c r="E14" s="166">
        <v>7.7197999999999998E-3</v>
      </c>
      <c r="F14" s="166">
        <v>1.9810000000000001E-3</v>
      </c>
      <c r="H14" s="164" t="s">
        <v>275</v>
      </c>
      <c r="I14" s="184">
        <v>949487829</v>
      </c>
      <c r="J14" s="166">
        <v>1.4721999999999999E-3</v>
      </c>
      <c r="K14" s="185">
        <v>1397816.91</v>
      </c>
      <c r="M14" s="191" t="s">
        <v>273</v>
      </c>
      <c r="N14" s="192">
        <v>112027107</v>
      </c>
      <c r="P14" s="201">
        <v>11</v>
      </c>
      <c r="Q14" s="202" t="s">
        <v>274</v>
      </c>
      <c r="R14" s="185">
        <v>1934096</v>
      </c>
      <c r="S14" s="185">
        <v>425701.28</v>
      </c>
      <c r="T14" s="185">
        <v>2359797</v>
      </c>
      <c r="V14" s="164" t="s">
        <v>271</v>
      </c>
      <c r="W14" s="166">
        <v>792</v>
      </c>
      <c r="X14" s="166">
        <v>3.4234719999999998</v>
      </c>
      <c r="Y14" s="166">
        <v>1.1659999999999999E-3</v>
      </c>
      <c r="Z14" s="166">
        <v>3.9915999999999997E-3</v>
      </c>
      <c r="AA14" s="166">
        <v>1.1375999999999999E-3</v>
      </c>
      <c r="AC14" s="164" t="s">
        <v>274</v>
      </c>
      <c r="AD14" s="185">
        <v>947131646</v>
      </c>
      <c r="AE14" s="166">
        <v>7.5370000000000005E-4</v>
      </c>
      <c r="AF14" s="185">
        <v>571080.6</v>
      </c>
      <c r="AH14" s="164" t="s">
        <v>273</v>
      </c>
      <c r="AI14" s="165">
        <v>19730</v>
      </c>
      <c r="AJ14" s="165">
        <v>13251</v>
      </c>
      <c r="AK14" s="166">
        <v>1.4889441999999999</v>
      </c>
      <c r="AL14" s="166">
        <v>4.8582E-3</v>
      </c>
      <c r="AN14" s="164" t="s">
        <v>274</v>
      </c>
      <c r="AO14" s="185">
        <v>947131646</v>
      </c>
      <c r="AP14" s="166">
        <v>3.0325E-3</v>
      </c>
      <c r="AQ14" s="185">
        <v>574442.80000000005</v>
      </c>
      <c r="AS14" s="191" t="s">
        <v>273</v>
      </c>
      <c r="AT14" s="192">
        <v>112027107</v>
      </c>
      <c r="AV14" s="201">
        <v>12</v>
      </c>
      <c r="AW14" s="202" t="s">
        <v>275</v>
      </c>
      <c r="AX14" s="185">
        <v>9824014</v>
      </c>
      <c r="AY14" s="185">
        <v>1222672.99</v>
      </c>
      <c r="AZ14" s="185">
        <v>897310.22</v>
      </c>
      <c r="BA14" s="185">
        <v>11943997</v>
      </c>
      <c r="BC14" s="201">
        <v>12</v>
      </c>
      <c r="BD14" s="202" t="s">
        <v>275</v>
      </c>
      <c r="BE14" s="185">
        <v>9824014</v>
      </c>
      <c r="BF14" s="185">
        <v>1222672.99</v>
      </c>
      <c r="BG14" s="185">
        <v>897310.22</v>
      </c>
      <c r="BH14" s="185">
        <v>11943997</v>
      </c>
    </row>
    <row r="15" spans="1:60" ht="23.25" thickBot="1" x14ac:dyDescent="0.3">
      <c r="A15" s="164" t="s">
        <v>272</v>
      </c>
      <c r="B15" s="166">
        <v>413</v>
      </c>
      <c r="C15" s="166">
        <v>4.1059700000000001</v>
      </c>
      <c r="D15" s="166">
        <v>4.1229999999999999E-4</v>
      </c>
      <c r="E15" s="166">
        <v>1.6927999999999999E-3</v>
      </c>
      <c r="F15" s="166">
        <v>4.3439999999999999E-4</v>
      </c>
      <c r="H15" s="164" t="s">
        <v>276</v>
      </c>
      <c r="I15" s="184">
        <v>949487829</v>
      </c>
      <c r="J15" s="166">
        <v>3.1583000000000002E-3</v>
      </c>
      <c r="K15" s="185">
        <v>2998726.69</v>
      </c>
      <c r="M15" s="191" t="s">
        <v>274</v>
      </c>
      <c r="N15" s="192">
        <v>1934096</v>
      </c>
      <c r="P15" s="201">
        <v>12</v>
      </c>
      <c r="Q15" s="202" t="s">
        <v>275</v>
      </c>
      <c r="R15" s="185">
        <v>9824014</v>
      </c>
      <c r="S15" s="185">
        <v>1397816.91</v>
      </c>
      <c r="T15" s="185">
        <v>11221831</v>
      </c>
      <c r="V15" s="164" t="s">
        <v>272</v>
      </c>
      <c r="W15" s="166">
        <v>514</v>
      </c>
      <c r="X15" s="166">
        <v>3.3414839999999999</v>
      </c>
      <c r="Y15" s="166">
        <v>7.5670000000000002E-4</v>
      </c>
      <c r="Z15" s="166">
        <v>2.5284999999999999E-3</v>
      </c>
      <c r="AA15" s="166">
        <v>7.2059999999999995E-4</v>
      </c>
      <c r="AC15" s="164" t="s">
        <v>275</v>
      </c>
      <c r="AD15" s="185">
        <v>947131646</v>
      </c>
      <c r="AE15" s="166">
        <v>1.6137E-3</v>
      </c>
      <c r="AF15" s="185">
        <v>1222672.99</v>
      </c>
      <c r="AH15" s="164" t="s">
        <v>274</v>
      </c>
      <c r="AI15" s="166">
        <v>474</v>
      </c>
      <c r="AJ15" s="166">
        <v>510</v>
      </c>
      <c r="AK15" s="166">
        <v>0.92941180000000001</v>
      </c>
      <c r="AL15" s="166">
        <v>3.0325E-3</v>
      </c>
      <c r="AN15" s="164" t="s">
        <v>275</v>
      </c>
      <c r="AO15" s="185">
        <v>947131646</v>
      </c>
      <c r="AP15" s="166">
        <v>4.7369999999999999E-3</v>
      </c>
      <c r="AQ15" s="185">
        <v>897310.22</v>
      </c>
      <c r="AS15" s="191" t="s">
        <v>274</v>
      </c>
      <c r="AT15" s="192">
        <v>1934096</v>
      </c>
      <c r="AV15" s="201">
        <v>13</v>
      </c>
      <c r="AW15" s="202" t="s">
        <v>276</v>
      </c>
      <c r="AX15" s="185">
        <v>6524428</v>
      </c>
      <c r="AY15" s="185">
        <v>4161829.88</v>
      </c>
      <c r="AZ15" s="185">
        <v>533615.49</v>
      </c>
      <c r="BA15" s="185">
        <v>11219873</v>
      </c>
      <c r="BC15" s="201">
        <v>13</v>
      </c>
      <c r="BD15" s="202" t="s">
        <v>276</v>
      </c>
      <c r="BE15" s="185">
        <v>6524428</v>
      </c>
      <c r="BF15" s="185">
        <v>4161829.88</v>
      </c>
      <c r="BG15" s="185">
        <v>533615.49</v>
      </c>
      <c r="BH15" s="185">
        <v>11219873</v>
      </c>
    </row>
    <row r="16" spans="1:60" ht="15.75" thickBot="1" x14ac:dyDescent="0.3">
      <c r="A16" s="164" t="s">
        <v>273</v>
      </c>
      <c r="B16" s="165">
        <v>19730</v>
      </c>
      <c r="C16" s="166">
        <v>4.3339920000000003</v>
      </c>
      <c r="D16" s="166">
        <v>1.9696000000000002E-2</v>
      </c>
      <c r="E16" s="166">
        <v>8.5362199999999999E-2</v>
      </c>
      <c r="F16" s="166">
        <v>2.19052E-2</v>
      </c>
      <c r="H16" s="164" t="s">
        <v>277</v>
      </c>
      <c r="I16" s="184">
        <v>949487829</v>
      </c>
      <c r="J16" s="166">
        <v>1.97E-3</v>
      </c>
      <c r="K16" s="185">
        <v>1870516</v>
      </c>
      <c r="M16" s="191" t="s">
        <v>275</v>
      </c>
      <c r="N16" s="192">
        <v>9824014</v>
      </c>
      <c r="P16" s="201">
        <v>13</v>
      </c>
      <c r="Q16" s="202" t="s">
        <v>276</v>
      </c>
      <c r="R16" s="185">
        <v>6524428</v>
      </c>
      <c r="S16" s="185">
        <v>2998726.69</v>
      </c>
      <c r="T16" s="185">
        <v>9523155</v>
      </c>
      <c r="V16" s="164" t="s">
        <v>273</v>
      </c>
      <c r="W16" s="165">
        <v>13251</v>
      </c>
      <c r="X16" s="166">
        <v>3.6326800000000001</v>
      </c>
      <c r="Y16" s="166">
        <v>1.9507799999999999E-2</v>
      </c>
      <c r="Z16" s="166">
        <v>7.0865499999999998E-2</v>
      </c>
      <c r="AA16" s="166">
        <v>2.0195999999999999E-2</v>
      </c>
      <c r="AC16" s="164" t="s">
        <v>276</v>
      </c>
      <c r="AD16" s="185">
        <v>947131646</v>
      </c>
      <c r="AE16" s="166">
        <v>5.4926999999999997E-3</v>
      </c>
      <c r="AF16" s="185">
        <v>4161829.88</v>
      </c>
      <c r="AH16" s="164" t="s">
        <v>275</v>
      </c>
      <c r="AI16" s="165">
        <v>1581</v>
      </c>
      <c r="AJ16" s="165">
        <v>1089</v>
      </c>
      <c r="AK16" s="166">
        <v>1.4517906</v>
      </c>
      <c r="AL16" s="166">
        <v>4.7369999999999999E-3</v>
      </c>
      <c r="AN16" s="164" t="s">
        <v>276</v>
      </c>
      <c r="AO16" s="185">
        <v>947131646</v>
      </c>
      <c r="AP16" s="166">
        <v>2.8170000000000001E-3</v>
      </c>
      <c r="AQ16" s="185">
        <v>533615.49</v>
      </c>
      <c r="AS16" s="191" t="s">
        <v>275</v>
      </c>
      <c r="AT16" s="192">
        <v>9824014</v>
      </c>
      <c r="AV16" s="201">
        <v>14</v>
      </c>
      <c r="AW16" s="202" t="s">
        <v>277</v>
      </c>
      <c r="AX16" s="185">
        <v>6080568</v>
      </c>
      <c r="AY16" s="185">
        <v>2091354.15</v>
      </c>
      <c r="AZ16" s="185">
        <v>647926.44999999995</v>
      </c>
      <c r="BA16" s="185">
        <v>8819849</v>
      </c>
      <c r="BC16" s="201">
        <v>14</v>
      </c>
      <c r="BD16" s="202" t="s">
        <v>277</v>
      </c>
      <c r="BE16" s="185">
        <v>6080568</v>
      </c>
      <c r="BF16" s="185">
        <v>2091354.15</v>
      </c>
      <c r="BG16" s="185">
        <v>647926.44999999995</v>
      </c>
      <c r="BH16" s="185">
        <v>8819849</v>
      </c>
    </row>
    <row r="17" spans="1:60" ht="23.25" thickBot="1" x14ac:dyDescent="0.3">
      <c r="A17" s="164" t="s">
        <v>274</v>
      </c>
      <c r="B17" s="166">
        <v>474</v>
      </c>
      <c r="C17" s="166">
        <v>3.6923750000000002</v>
      </c>
      <c r="D17" s="166">
        <v>4.7320000000000001E-4</v>
      </c>
      <c r="E17" s="166">
        <v>1.7472E-3</v>
      </c>
      <c r="F17" s="166">
        <v>4.483E-4</v>
      </c>
      <c r="H17" s="164" t="s">
        <v>278</v>
      </c>
      <c r="I17" s="184">
        <v>949487829</v>
      </c>
      <c r="J17" s="166">
        <v>1.45857E-2</v>
      </c>
      <c r="K17" s="185">
        <v>13848898.73</v>
      </c>
      <c r="M17" s="191" t="s">
        <v>276</v>
      </c>
      <c r="N17" s="192">
        <v>6524428</v>
      </c>
      <c r="P17" s="201">
        <v>14</v>
      </c>
      <c r="Q17" s="202" t="s">
        <v>277</v>
      </c>
      <c r="R17" s="185">
        <v>6080568</v>
      </c>
      <c r="S17" s="185">
        <v>1870516</v>
      </c>
      <c r="T17" s="185">
        <v>7951084</v>
      </c>
      <c r="V17" s="164" t="s">
        <v>274</v>
      </c>
      <c r="W17" s="166">
        <v>510</v>
      </c>
      <c r="X17" s="166">
        <v>3.5223879999999999</v>
      </c>
      <c r="Y17" s="166">
        <v>7.5080000000000004E-4</v>
      </c>
      <c r="Z17" s="166">
        <v>2.6446E-3</v>
      </c>
      <c r="AA17" s="166">
        <v>7.5370000000000005E-4</v>
      </c>
      <c r="AC17" s="164" t="s">
        <v>277</v>
      </c>
      <c r="AD17" s="185">
        <v>947131646</v>
      </c>
      <c r="AE17" s="166">
        <v>2.7601000000000001E-3</v>
      </c>
      <c r="AF17" s="185">
        <v>2091354.15</v>
      </c>
      <c r="AH17" s="164" t="s">
        <v>276</v>
      </c>
      <c r="AI17" s="165">
        <v>3077</v>
      </c>
      <c r="AJ17" s="165">
        <v>3564</v>
      </c>
      <c r="AK17" s="166">
        <v>0.86335580000000001</v>
      </c>
      <c r="AL17" s="166">
        <v>2.8170000000000001E-3</v>
      </c>
      <c r="AN17" s="164" t="s">
        <v>277</v>
      </c>
      <c r="AO17" s="185">
        <v>947131646</v>
      </c>
      <c r="AP17" s="166">
        <v>3.4204999999999999E-3</v>
      </c>
      <c r="AQ17" s="185">
        <v>647926.44999999995</v>
      </c>
      <c r="AS17" s="191" t="s">
        <v>276</v>
      </c>
      <c r="AT17" s="192">
        <v>6524428</v>
      </c>
      <c r="AV17" s="201">
        <v>15</v>
      </c>
      <c r="AW17" s="202" t="s">
        <v>278</v>
      </c>
      <c r="AX17" s="185">
        <v>24383064</v>
      </c>
      <c r="AY17" s="185">
        <v>9742784.8000000007</v>
      </c>
      <c r="AZ17" s="185">
        <v>1035670.35</v>
      </c>
      <c r="BA17" s="185">
        <v>35161519</v>
      </c>
      <c r="BC17" s="201">
        <v>15</v>
      </c>
      <c r="BD17" s="202" t="s">
        <v>278</v>
      </c>
      <c r="BE17" s="185">
        <v>24383064</v>
      </c>
      <c r="BF17" s="185">
        <v>9742784.8000000007</v>
      </c>
      <c r="BG17" s="185">
        <v>1035670.35</v>
      </c>
      <c r="BH17" s="185">
        <v>35161519</v>
      </c>
    </row>
    <row r="18" spans="1:60" ht="15.75" thickBot="1" x14ac:dyDescent="0.3">
      <c r="A18" s="164" t="s">
        <v>275</v>
      </c>
      <c r="B18" s="165">
        <v>1581</v>
      </c>
      <c r="C18" s="166">
        <v>3.6349429999999998</v>
      </c>
      <c r="D18" s="166">
        <v>1.5782999999999999E-3</v>
      </c>
      <c r="E18" s="166">
        <v>5.7368999999999996E-3</v>
      </c>
      <c r="F18" s="166">
        <v>1.4721999999999999E-3</v>
      </c>
      <c r="H18" s="164" t="s">
        <v>279</v>
      </c>
      <c r="I18" s="184">
        <v>949487829</v>
      </c>
      <c r="J18" s="166">
        <v>1.3326E-3</v>
      </c>
      <c r="K18" s="185">
        <v>1265264.95</v>
      </c>
      <c r="M18" s="191" t="s">
        <v>277</v>
      </c>
      <c r="N18" s="192">
        <v>6080568</v>
      </c>
      <c r="P18" s="201">
        <v>15</v>
      </c>
      <c r="Q18" s="202" t="s">
        <v>278</v>
      </c>
      <c r="R18" s="185">
        <v>24383064</v>
      </c>
      <c r="S18" s="185">
        <v>13848898.73</v>
      </c>
      <c r="T18" s="185">
        <v>38231963</v>
      </c>
      <c r="V18" s="164" t="s">
        <v>275</v>
      </c>
      <c r="W18" s="165">
        <v>1089</v>
      </c>
      <c r="X18" s="166">
        <v>3.5317699999999999</v>
      </c>
      <c r="Y18" s="166">
        <v>1.6031999999999999E-3</v>
      </c>
      <c r="Z18" s="166">
        <v>5.6620999999999998E-3</v>
      </c>
      <c r="AA18" s="166">
        <v>1.6137E-3</v>
      </c>
      <c r="AC18" s="164" t="s">
        <v>278</v>
      </c>
      <c r="AD18" s="185">
        <v>947131646</v>
      </c>
      <c r="AE18" s="166">
        <v>1.28583E-2</v>
      </c>
      <c r="AF18" s="185">
        <v>9742784.8000000007</v>
      </c>
      <c r="AH18" s="164" t="s">
        <v>277</v>
      </c>
      <c r="AI18" s="165">
        <v>1823</v>
      </c>
      <c r="AJ18" s="165">
        <v>1739</v>
      </c>
      <c r="AK18" s="166">
        <v>1.0483035999999999</v>
      </c>
      <c r="AL18" s="166">
        <v>3.4204999999999999E-3</v>
      </c>
      <c r="AN18" s="164" t="s">
        <v>278</v>
      </c>
      <c r="AO18" s="185">
        <v>947131646</v>
      </c>
      <c r="AP18" s="166">
        <v>5.4673999999999999E-3</v>
      </c>
      <c r="AQ18" s="185">
        <v>1035670.35</v>
      </c>
      <c r="AS18" s="191" t="s">
        <v>277</v>
      </c>
      <c r="AT18" s="192">
        <v>6080568</v>
      </c>
      <c r="AV18" s="201">
        <v>16</v>
      </c>
      <c r="AW18" s="202" t="s">
        <v>279</v>
      </c>
      <c r="AX18" s="185">
        <v>7535851</v>
      </c>
      <c r="AY18" s="185">
        <v>1377987.91</v>
      </c>
      <c r="AZ18" s="185">
        <v>651233.82999999996</v>
      </c>
      <c r="BA18" s="185">
        <v>9565073</v>
      </c>
      <c r="BC18" s="201">
        <v>16</v>
      </c>
      <c r="BD18" s="202" t="s">
        <v>279</v>
      </c>
      <c r="BE18" s="185">
        <v>7535851</v>
      </c>
      <c r="BF18" s="185">
        <v>1377987.91</v>
      </c>
      <c r="BG18" s="185">
        <v>651233.82999999996</v>
      </c>
      <c r="BH18" s="185">
        <v>9565073</v>
      </c>
    </row>
    <row r="19" spans="1:60" ht="15.75" thickBot="1" x14ac:dyDescent="0.3">
      <c r="A19" s="164" t="s">
        <v>276</v>
      </c>
      <c r="B19" s="165">
        <v>3077</v>
      </c>
      <c r="C19" s="166">
        <v>4.0067159999999999</v>
      </c>
      <c r="D19" s="166">
        <v>3.0717000000000001E-3</v>
      </c>
      <c r="E19" s="166">
        <v>1.23074E-2</v>
      </c>
      <c r="F19" s="166">
        <v>3.1583000000000002E-3</v>
      </c>
      <c r="H19" s="164" t="s">
        <v>280</v>
      </c>
      <c r="I19" s="184">
        <v>949487829</v>
      </c>
      <c r="J19" s="166">
        <v>8.0070999999999996E-3</v>
      </c>
      <c r="K19" s="185">
        <v>7602654.0099999998</v>
      </c>
      <c r="M19" s="191" t="s">
        <v>278</v>
      </c>
      <c r="N19" s="192">
        <v>24383064</v>
      </c>
      <c r="P19" s="201">
        <v>16</v>
      </c>
      <c r="Q19" s="202" t="s">
        <v>279</v>
      </c>
      <c r="R19" s="185">
        <v>7535851</v>
      </c>
      <c r="S19" s="185">
        <v>1265264.95</v>
      </c>
      <c r="T19" s="185">
        <v>8801116</v>
      </c>
      <c r="V19" s="164" t="s">
        <v>276</v>
      </c>
      <c r="W19" s="165">
        <v>3564</v>
      </c>
      <c r="X19" s="166">
        <v>3.6733009999999999</v>
      </c>
      <c r="Y19" s="166">
        <v>5.2468000000000002E-3</v>
      </c>
      <c r="Z19" s="166">
        <v>1.9273200000000001E-2</v>
      </c>
      <c r="AA19" s="166">
        <v>5.4926999999999997E-3</v>
      </c>
      <c r="AC19" s="164" t="s">
        <v>279</v>
      </c>
      <c r="AD19" s="185">
        <v>947131646</v>
      </c>
      <c r="AE19" s="166">
        <v>1.8186000000000001E-3</v>
      </c>
      <c r="AF19" s="185">
        <v>1377987.91</v>
      </c>
      <c r="AH19" s="164" t="s">
        <v>278</v>
      </c>
      <c r="AI19" s="165">
        <v>14987</v>
      </c>
      <c r="AJ19" s="165">
        <v>8944</v>
      </c>
      <c r="AK19" s="166">
        <v>1.6756485000000001</v>
      </c>
      <c r="AL19" s="166">
        <v>5.4673999999999999E-3</v>
      </c>
      <c r="AN19" s="164" t="s">
        <v>279</v>
      </c>
      <c r="AO19" s="185">
        <v>947131646</v>
      </c>
      <c r="AP19" s="166">
        <v>3.4378999999999998E-3</v>
      </c>
      <c r="AQ19" s="185">
        <v>651233.82999999996</v>
      </c>
      <c r="AS19" s="191" t="s">
        <v>278</v>
      </c>
      <c r="AT19" s="192">
        <v>24383064</v>
      </c>
      <c r="AV19" s="201">
        <v>17</v>
      </c>
      <c r="AW19" s="202" t="s">
        <v>280</v>
      </c>
      <c r="AX19" s="185">
        <v>31238448</v>
      </c>
      <c r="AY19" s="185">
        <v>4579981.16</v>
      </c>
      <c r="AZ19" s="185">
        <v>1195879.98</v>
      </c>
      <c r="BA19" s="185">
        <v>37014309</v>
      </c>
      <c r="BC19" s="201">
        <v>17</v>
      </c>
      <c r="BD19" s="202" t="s">
        <v>280</v>
      </c>
      <c r="BE19" s="185">
        <v>31238448</v>
      </c>
      <c r="BF19" s="185">
        <v>4579981.16</v>
      </c>
      <c r="BG19" s="185">
        <v>1195879.98</v>
      </c>
      <c r="BH19" s="185">
        <v>37014309</v>
      </c>
    </row>
    <row r="20" spans="1:60" ht="15.75" thickBot="1" x14ac:dyDescent="0.3">
      <c r="A20" s="164" t="s">
        <v>277</v>
      </c>
      <c r="B20" s="165">
        <v>1823</v>
      </c>
      <c r="C20" s="166">
        <v>4.2184600000000003</v>
      </c>
      <c r="D20" s="166">
        <v>1.8198999999999999E-3</v>
      </c>
      <c r="E20" s="166">
        <v>7.6769999999999998E-3</v>
      </c>
      <c r="F20" s="166">
        <v>1.97E-3</v>
      </c>
      <c r="H20" s="164" t="s">
        <v>281</v>
      </c>
      <c r="I20" s="184">
        <v>949487829</v>
      </c>
      <c r="J20" s="166">
        <v>1.1489E-3</v>
      </c>
      <c r="K20" s="185">
        <v>1090905.1200000001</v>
      </c>
      <c r="M20" s="191" t="s">
        <v>279</v>
      </c>
      <c r="N20" s="192">
        <v>7535851</v>
      </c>
      <c r="P20" s="201">
        <v>17</v>
      </c>
      <c r="Q20" s="202" t="s">
        <v>280</v>
      </c>
      <c r="R20" s="185">
        <v>31238448</v>
      </c>
      <c r="S20" s="185">
        <v>7602654.0099999998</v>
      </c>
      <c r="T20" s="185">
        <v>38841102</v>
      </c>
      <c r="V20" s="164" t="s">
        <v>277</v>
      </c>
      <c r="W20" s="165">
        <v>1739</v>
      </c>
      <c r="X20" s="166">
        <v>3.7830140000000001</v>
      </c>
      <c r="Y20" s="166">
        <v>2.5601E-3</v>
      </c>
      <c r="Z20" s="166">
        <v>9.6848999999999998E-3</v>
      </c>
      <c r="AA20" s="166">
        <v>2.7601000000000001E-3</v>
      </c>
      <c r="AC20" s="164" t="s">
        <v>280</v>
      </c>
      <c r="AD20" s="185">
        <v>947131646</v>
      </c>
      <c r="AE20" s="166">
        <v>6.0445000000000004E-3</v>
      </c>
      <c r="AF20" s="185">
        <v>4579981.16</v>
      </c>
      <c r="AH20" s="164" t="s">
        <v>279</v>
      </c>
      <c r="AI20" s="165">
        <v>1355</v>
      </c>
      <c r="AJ20" s="165">
        <v>1286</v>
      </c>
      <c r="AK20" s="166">
        <v>1.0536547000000001</v>
      </c>
      <c r="AL20" s="166">
        <v>3.4378999999999998E-3</v>
      </c>
      <c r="AN20" s="164" t="s">
        <v>280</v>
      </c>
      <c r="AO20" s="185">
        <v>947131646</v>
      </c>
      <c r="AP20" s="166">
        <v>6.3131999999999997E-3</v>
      </c>
      <c r="AQ20" s="185">
        <v>1195879.98</v>
      </c>
      <c r="AS20" s="191" t="s">
        <v>279</v>
      </c>
      <c r="AT20" s="192">
        <v>7535851</v>
      </c>
      <c r="AV20" s="201">
        <v>18</v>
      </c>
      <c r="AW20" s="202" t="s">
        <v>281</v>
      </c>
      <c r="AX20" s="185">
        <v>5538963</v>
      </c>
      <c r="AY20" s="185">
        <v>1239983.25</v>
      </c>
      <c r="AZ20" s="185">
        <v>661693.27</v>
      </c>
      <c r="BA20" s="185">
        <v>7440640</v>
      </c>
      <c r="BC20" s="201">
        <v>18</v>
      </c>
      <c r="BD20" s="202" t="s">
        <v>281</v>
      </c>
      <c r="BE20" s="185">
        <v>5538963</v>
      </c>
      <c r="BF20" s="185">
        <v>1239983.25</v>
      </c>
      <c r="BG20" s="185">
        <v>661693.27</v>
      </c>
      <c r="BH20" s="185">
        <v>7440640</v>
      </c>
    </row>
    <row r="21" spans="1:60" ht="15.75" thickBot="1" x14ac:dyDescent="0.3">
      <c r="A21" s="164" t="s">
        <v>278</v>
      </c>
      <c r="B21" s="165">
        <v>14987</v>
      </c>
      <c r="C21" s="166">
        <v>3.7990910000000002</v>
      </c>
      <c r="D21" s="166">
        <v>1.4961199999999999E-2</v>
      </c>
      <c r="E21" s="166">
        <v>5.6838800000000002E-2</v>
      </c>
      <c r="F21" s="166">
        <v>1.45857E-2</v>
      </c>
      <c r="H21" s="164" t="s">
        <v>282</v>
      </c>
      <c r="I21" s="184">
        <v>949487829</v>
      </c>
      <c r="J21" s="166">
        <v>1.67888E-2</v>
      </c>
      <c r="K21" s="185">
        <v>15940781.529999999</v>
      </c>
      <c r="M21" s="191" t="s">
        <v>280</v>
      </c>
      <c r="N21" s="192">
        <v>31238448</v>
      </c>
      <c r="P21" s="201">
        <v>18</v>
      </c>
      <c r="Q21" s="202" t="s">
        <v>281</v>
      </c>
      <c r="R21" s="185">
        <v>5538963</v>
      </c>
      <c r="S21" s="185">
        <v>1090905.1200000001</v>
      </c>
      <c r="T21" s="185">
        <v>6629868</v>
      </c>
      <c r="V21" s="164" t="s">
        <v>278</v>
      </c>
      <c r="W21" s="165">
        <v>8944</v>
      </c>
      <c r="X21" s="166">
        <v>3.4265829999999999</v>
      </c>
      <c r="Y21" s="166">
        <v>1.3167099999999999E-2</v>
      </c>
      <c r="Z21" s="166">
        <v>4.5118199999999997E-2</v>
      </c>
      <c r="AA21" s="166">
        <v>1.28583E-2</v>
      </c>
      <c r="AC21" s="164" t="s">
        <v>281</v>
      </c>
      <c r="AD21" s="185">
        <v>947131646</v>
      </c>
      <c r="AE21" s="166">
        <v>1.6364999999999999E-3</v>
      </c>
      <c r="AF21" s="185">
        <v>1239983.25</v>
      </c>
      <c r="AH21" s="164" t="s">
        <v>280</v>
      </c>
      <c r="AI21" s="165">
        <v>7871</v>
      </c>
      <c r="AJ21" s="165">
        <v>4068</v>
      </c>
      <c r="AK21" s="166">
        <v>1.9348574000000001</v>
      </c>
      <c r="AL21" s="166">
        <v>6.3131999999999997E-3</v>
      </c>
      <c r="AN21" s="164" t="s">
        <v>281</v>
      </c>
      <c r="AO21" s="185">
        <v>947131646</v>
      </c>
      <c r="AP21" s="166">
        <v>3.4930999999999999E-3</v>
      </c>
      <c r="AQ21" s="185">
        <v>661693.27</v>
      </c>
      <c r="AS21" s="191" t="s">
        <v>280</v>
      </c>
      <c r="AT21" s="192">
        <v>31238448</v>
      </c>
      <c r="AV21" s="201">
        <v>19</v>
      </c>
      <c r="AW21" s="202" t="s">
        <v>282</v>
      </c>
      <c r="AX21" s="185">
        <v>52336695</v>
      </c>
      <c r="AY21" s="185">
        <v>15232836.619999999</v>
      </c>
      <c r="AZ21" s="185">
        <v>774260.23</v>
      </c>
      <c r="BA21" s="185">
        <v>68343792</v>
      </c>
      <c r="BC21" s="201">
        <v>19</v>
      </c>
      <c r="BD21" s="202" t="s">
        <v>282</v>
      </c>
      <c r="BE21" s="185">
        <v>52336695</v>
      </c>
      <c r="BF21" s="185">
        <v>15232836.619999999</v>
      </c>
      <c r="BG21" s="185">
        <v>774260.23</v>
      </c>
      <c r="BH21" s="185">
        <v>68343792</v>
      </c>
    </row>
    <row r="22" spans="1:60" ht="15.75" thickBot="1" x14ac:dyDescent="0.3">
      <c r="A22" s="164" t="s">
        <v>279</v>
      </c>
      <c r="B22" s="165">
        <v>1355</v>
      </c>
      <c r="C22" s="166">
        <v>3.839029</v>
      </c>
      <c r="D22" s="166">
        <v>1.3527000000000001E-3</v>
      </c>
      <c r="E22" s="166">
        <v>5.1929000000000003E-3</v>
      </c>
      <c r="F22" s="166">
        <v>1.3326E-3</v>
      </c>
      <c r="H22" s="164" t="s">
        <v>283</v>
      </c>
      <c r="I22" s="184">
        <v>949487829</v>
      </c>
      <c r="J22" s="166">
        <v>2.3820999999999998E-3</v>
      </c>
      <c r="K22" s="185">
        <v>2261816.16</v>
      </c>
      <c r="M22" s="191" t="s">
        <v>281</v>
      </c>
      <c r="N22" s="192">
        <v>5538963</v>
      </c>
      <c r="P22" s="201">
        <v>19</v>
      </c>
      <c r="Q22" s="202" t="s">
        <v>282</v>
      </c>
      <c r="R22" s="185">
        <v>52336695</v>
      </c>
      <c r="S22" s="185">
        <v>15940781.529999999</v>
      </c>
      <c r="T22" s="185">
        <v>68277477</v>
      </c>
      <c r="V22" s="164" t="s">
        <v>279</v>
      </c>
      <c r="W22" s="165">
        <v>1286</v>
      </c>
      <c r="X22" s="166">
        <v>3.3706559999999999</v>
      </c>
      <c r="Y22" s="166">
        <v>1.8932E-3</v>
      </c>
      <c r="Z22" s="166">
        <v>6.3813999999999997E-3</v>
      </c>
      <c r="AA22" s="166">
        <v>1.8186000000000001E-3</v>
      </c>
      <c r="AC22" s="164" t="s">
        <v>282</v>
      </c>
      <c r="AD22" s="185">
        <v>947131646</v>
      </c>
      <c r="AE22" s="166">
        <v>2.0103900000000001E-2</v>
      </c>
      <c r="AF22" s="185">
        <v>15232836.619999999</v>
      </c>
      <c r="AH22" s="164" t="s">
        <v>281</v>
      </c>
      <c r="AI22" s="165">
        <v>1168</v>
      </c>
      <c r="AJ22" s="165">
        <v>1091</v>
      </c>
      <c r="AK22" s="166">
        <v>1.0705775</v>
      </c>
      <c r="AL22" s="166">
        <v>3.4930999999999999E-3</v>
      </c>
      <c r="AN22" s="164" t="s">
        <v>282</v>
      </c>
      <c r="AO22" s="185">
        <v>947131646</v>
      </c>
      <c r="AP22" s="166">
        <v>4.0873999999999997E-3</v>
      </c>
      <c r="AQ22" s="185">
        <v>774260.23</v>
      </c>
      <c r="AS22" s="191" t="s">
        <v>281</v>
      </c>
      <c r="AT22" s="192">
        <v>5538963</v>
      </c>
      <c r="AV22" s="201">
        <v>20</v>
      </c>
      <c r="AW22" s="202" t="s">
        <v>283</v>
      </c>
      <c r="AX22" s="185">
        <v>3635822</v>
      </c>
      <c r="AY22" s="185">
        <v>1905833.83</v>
      </c>
      <c r="AZ22" s="185">
        <v>871213.78</v>
      </c>
      <c r="BA22" s="185">
        <v>6412870</v>
      </c>
      <c r="BC22" s="201">
        <v>20</v>
      </c>
      <c r="BD22" s="202" t="s">
        <v>283</v>
      </c>
      <c r="BE22" s="185">
        <v>3635822</v>
      </c>
      <c r="BF22" s="185">
        <v>1905833.83</v>
      </c>
      <c r="BG22" s="185">
        <v>871213.78</v>
      </c>
      <c r="BH22" s="185">
        <v>6412870</v>
      </c>
    </row>
    <row r="23" spans="1:60" ht="15.75" thickBot="1" x14ac:dyDescent="0.3">
      <c r="A23" s="164" t="s">
        <v>280</v>
      </c>
      <c r="B23" s="165">
        <v>7871</v>
      </c>
      <c r="C23" s="166">
        <v>3.9711340000000002</v>
      </c>
      <c r="D23" s="166">
        <v>7.8574000000000005E-3</v>
      </c>
      <c r="E23" s="166">
        <v>3.1202899999999999E-2</v>
      </c>
      <c r="F23" s="166">
        <v>8.0070999999999996E-3</v>
      </c>
      <c r="H23" s="164" t="s">
        <v>284</v>
      </c>
      <c r="I23" s="184">
        <v>949487829</v>
      </c>
      <c r="J23" s="166">
        <v>1.6229999999999999E-4</v>
      </c>
      <c r="K23" s="185">
        <v>154118.21</v>
      </c>
      <c r="M23" s="191" t="s">
        <v>282</v>
      </c>
      <c r="N23" s="192">
        <v>52336695</v>
      </c>
      <c r="P23" s="201">
        <v>20</v>
      </c>
      <c r="Q23" s="202" t="s">
        <v>283</v>
      </c>
      <c r="R23" s="185">
        <v>3635822</v>
      </c>
      <c r="S23" s="185">
        <v>2261816.16</v>
      </c>
      <c r="T23" s="185">
        <v>5897638</v>
      </c>
      <c r="V23" s="164" t="s">
        <v>280</v>
      </c>
      <c r="W23" s="165">
        <v>4068</v>
      </c>
      <c r="X23" s="166">
        <v>3.541544</v>
      </c>
      <c r="Y23" s="166">
        <v>5.9887999999999999E-3</v>
      </c>
      <c r="Z23" s="166">
        <v>2.1209599999999999E-2</v>
      </c>
      <c r="AA23" s="166">
        <v>6.0445000000000004E-3</v>
      </c>
      <c r="AC23" s="164" t="s">
        <v>283</v>
      </c>
      <c r="AD23" s="185">
        <v>947131646</v>
      </c>
      <c r="AE23" s="166">
        <v>2.5152999999999998E-3</v>
      </c>
      <c r="AF23" s="185">
        <v>1905833.83</v>
      </c>
      <c r="AH23" s="164" t="s">
        <v>282</v>
      </c>
      <c r="AI23" s="165">
        <v>17028</v>
      </c>
      <c r="AJ23" s="165">
        <v>13593</v>
      </c>
      <c r="AK23" s="166">
        <v>1.2527036</v>
      </c>
      <c r="AL23" s="166">
        <v>4.0873999999999997E-3</v>
      </c>
      <c r="AN23" s="164" t="s">
        <v>283</v>
      </c>
      <c r="AO23" s="185">
        <v>947131646</v>
      </c>
      <c r="AP23" s="166">
        <v>4.5992000000000003E-3</v>
      </c>
      <c r="AQ23" s="185">
        <v>871213.78</v>
      </c>
      <c r="AS23" s="191" t="s">
        <v>282</v>
      </c>
      <c r="AT23" s="192">
        <v>52336695</v>
      </c>
      <c r="AV23" s="201">
        <v>21</v>
      </c>
      <c r="AW23" s="202" t="s">
        <v>284</v>
      </c>
      <c r="AX23" s="185">
        <v>601849</v>
      </c>
      <c r="AY23" s="185">
        <v>247040.13</v>
      </c>
      <c r="AZ23" s="185">
        <v>469172.36</v>
      </c>
      <c r="BA23" s="185">
        <v>1318061</v>
      </c>
      <c r="BC23" s="201">
        <v>21</v>
      </c>
      <c r="BD23" s="202" t="s">
        <v>284</v>
      </c>
      <c r="BE23" s="185">
        <v>601849</v>
      </c>
      <c r="BF23" s="185">
        <v>247040.13</v>
      </c>
      <c r="BG23" s="185">
        <v>469172.36</v>
      </c>
      <c r="BH23" s="185">
        <v>1318061</v>
      </c>
    </row>
    <row r="24" spans="1:60" ht="15.75" thickBot="1" x14ac:dyDescent="0.3">
      <c r="A24" s="164" t="s">
        <v>281</v>
      </c>
      <c r="B24" s="165">
        <v>1168</v>
      </c>
      <c r="C24" s="166">
        <v>3.8399299999999998</v>
      </c>
      <c r="D24" s="166">
        <v>1.1659999999999999E-3</v>
      </c>
      <c r="E24" s="166">
        <v>4.4773E-3</v>
      </c>
      <c r="F24" s="166">
        <v>1.1489E-3</v>
      </c>
      <c r="H24" s="164" t="s">
        <v>285</v>
      </c>
      <c r="I24" s="184">
        <v>949487829</v>
      </c>
      <c r="J24" s="166">
        <v>2.7309000000000001E-3</v>
      </c>
      <c r="K24" s="185">
        <v>2592939.04</v>
      </c>
      <c r="M24" s="191" t="s">
        <v>283</v>
      </c>
      <c r="N24" s="192">
        <v>3635822</v>
      </c>
      <c r="P24" s="201">
        <v>21</v>
      </c>
      <c r="Q24" s="202" t="s">
        <v>284</v>
      </c>
      <c r="R24" s="185">
        <v>601849</v>
      </c>
      <c r="S24" s="185">
        <v>154118.21</v>
      </c>
      <c r="T24" s="185">
        <v>755967</v>
      </c>
      <c r="V24" s="164" t="s">
        <v>281</v>
      </c>
      <c r="W24" s="165">
        <v>1091</v>
      </c>
      <c r="X24" s="166">
        <v>3.575205</v>
      </c>
      <c r="Y24" s="166">
        <v>1.6061000000000001E-3</v>
      </c>
      <c r="Z24" s="166">
        <v>5.7422999999999997E-3</v>
      </c>
      <c r="AA24" s="166">
        <v>1.6364999999999999E-3</v>
      </c>
      <c r="AC24" s="164" t="s">
        <v>284</v>
      </c>
      <c r="AD24" s="185">
        <v>947131646</v>
      </c>
      <c r="AE24" s="166">
        <v>3.2600000000000001E-4</v>
      </c>
      <c r="AF24" s="185">
        <v>247040.13</v>
      </c>
      <c r="AH24" s="164" t="s">
        <v>283</v>
      </c>
      <c r="AI24" s="165">
        <v>2416</v>
      </c>
      <c r="AJ24" s="165">
        <v>1714</v>
      </c>
      <c r="AK24" s="166">
        <v>1.4095683000000001</v>
      </c>
      <c r="AL24" s="166">
        <v>4.5992000000000003E-3</v>
      </c>
      <c r="AN24" s="164" t="s">
        <v>284</v>
      </c>
      <c r="AO24" s="185">
        <v>947131646</v>
      </c>
      <c r="AP24" s="166">
        <v>2.4767999999999999E-3</v>
      </c>
      <c r="AQ24" s="185">
        <v>469172.36</v>
      </c>
      <c r="AS24" s="191" t="s">
        <v>283</v>
      </c>
      <c r="AT24" s="192">
        <v>3635822</v>
      </c>
      <c r="AV24" s="201">
        <v>22</v>
      </c>
      <c r="AW24" s="202" t="s">
        <v>285</v>
      </c>
      <c r="AX24" s="185">
        <v>18021413</v>
      </c>
      <c r="AY24" s="185">
        <v>1964802.71</v>
      </c>
      <c r="AZ24" s="185">
        <v>1001240.4</v>
      </c>
      <c r="BA24" s="185">
        <v>20987456</v>
      </c>
      <c r="BC24" s="201">
        <v>22</v>
      </c>
      <c r="BD24" s="202" t="s">
        <v>285</v>
      </c>
      <c r="BE24" s="185">
        <v>18021413</v>
      </c>
      <c r="BF24" s="185">
        <v>1964802.71</v>
      </c>
      <c r="BG24" s="185">
        <v>1001240.4</v>
      </c>
      <c r="BH24" s="185">
        <v>20987456</v>
      </c>
    </row>
    <row r="25" spans="1:60" ht="15.75" thickBot="1" x14ac:dyDescent="0.3">
      <c r="A25" s="164" t="s">
        <v>282</v>
      </c>
      <c r="B25" s="165">
        <v>17028</v>
      </c>
      <c r="C25" s="166">
        <v>3.8487990000000001</v>
      </c>
      <c r="D25" s="166">
        <v>1.6998599999999999E-2</v>
      </c>
      <c r="E25" s="166">
        <v>6.5424399999999994E-2</v>
      </c>
      <c r="F25" s="166">
        <v>1.67888E-2</v>
      </c>
      <c r="H25" s="164" t="s">
        <v>286</v>
      </c>
      <c r="I25" s="184">
        <v>949487829</v>
      </c>
      <c r="J25" s="166">
        <v>4.0144000000000004E-3</v>
      </c>
      <c r="K25" s="185">
        <v>3811653.43</v>
      </c>
      <c r="M25" s="191" t="s">
        <v>284</v>
      </c>
      <c r="N25" s="192">
        <v>601849</v>
      </c>
      <c r="P25" s="201">
        <v>22</v>
      </c>
      <c r="Q25" s="202" t="s">
        <v>285</v>
      </c>
      <c r="R25" s="185">
        <v>18021413</v>
      </c>
      <c r="S25" s="185">
        <v>2592939.04</v>
      </c>
      <c r="T25" s="185">
        <v>20614352</v>
      </c>
      <c r="V25" s="164" t="s">
        <v>282</v>
      </c>
      <c r="W25" s="165">
        <v>13593</v>
      </c>
      <c r="X25" s="166">
        <v>3.5251320000000002</v>
      </c>
      <c r="Y25" s="166">
        <v>2.00112E-2</v>
      </c>
      <c r="Z25" s="166">
        <v>7.0542300000000002E-2</v>
      </c>
      <c r="AA25" s="166">
        <v>2.0103900000000001E-2</v>
      </c>
      <c r="AC25" s="164" t="s">
        <v>285</v>
      </c>
      <c r="AD25" s="185">
        <v>947131646</v>
      </c>
      <c r="AE25" s="166">
        <v>2.5931000000000001E-3</v>
      </c>
      <c r="AF25" s="185">
        <v>1964802.71</v>
      </c>
      <c r="AH25" s="164" t="s">
        <v>284</v>
      </c>
      <c r="AI25" s="166">
        <v>167</v>
      </c>
      <c r="AJ25" s="166">
        <v>220</v>
      </c>
      <c r="AK25" s="166">
        <v>0.75909090000000001</v>
      </c>
      <c r="AL25" s="166">
        <v>2.4767999999999999E-3</v>
      </c>
      <c r="AN25" s="164" t="s">
        <v>285</v>
      </c>
      <c r="AO25" s="185">
        <v>947131646</v>
      </c>
      <c r="AP25" s="166">
        <v>5.2855999999999997E-3</v>
      </c>
      <c r="AQ25" s="185">
        <v>1001240.4</v>
      </c>
      <c r="AS25" s="191" t="s">
        <v>284</v>
      </c>
      <c r="AT25" s="192">
        <v>601849</v>
      </c>
      <c r="AV25" s="201">
        <v>23</v>
      </c>
      <c r="AW25" s="202" t="s">
        <v>286</v>
      </c>
      <c r="AX25" s="185">
        <v>13622861</v>
      </c>
      <c r="AY25" s="185">
        <v>4390504.8899999997</v>
      </c>
      <c r="AZ25" s="185">
        <v>646127.11</v>
      </c>
      <c r="BA25" s="185">
        <v>18659493</v>
      </c>
      <c r="BC25" s="201">
        <v>23</v>
      </c>
      <c r="BD25" s="202" t="s">
        <v>286</v>
      </c>
      <c r="BE25" s="185">
        <v>13622861</v>
      </c>
      <c r="BF25" s="185">
        <v>4390504.8899999997</v>
      </c>
      <c r="BG25" s="185">
        <v>646127.11</v>
      </c>
      <c r="BH25" s="185">
        <v>18659493</v>
      </c>
    </row>
    <row r="26" spans="1:60" ht="15.75" thickBot="1" x14ac:dyDescent="0.3">
      <c r="A26" s="164" t="s">
        <v>283</v>
      </c>
      <c r="B26" s="165">
        <v>2416</v>
      </c>
      <c r="C26" s="166">
        <v>3.8489260000000001</v>
      </c>
      <c r="D26" s="166">
        <v>2.4118E-3</v>
      </c>
      <c r="E26" s="166">
        <v>9.2829999999999996E-3</v>
      </c>
      <c r="F26" s="166">
        <v>2.3820999999999998E-3</v>
      </c>
      <c r="H26" s="164" t="s">
        <v>287</v>
      </c>
      <c r="I26" s="184">
        <v>949487829</v>
      </c>
      <c r="J26" s="166">
        <v>1.5579999999999999E-4</v>
      </c>
      <c r="K26" s="185">
        <v>147890.56</v>
      </c>
      <c r="M26" s="191" t="s">
        <v>285</v>
      </c>
      <c r="N26" s="192">
        <v>18021413</v>
      </c>
      <c r="P26" s="201">
        <v>23</v>
      </c>
      <c r="Q26" s="202" t="s">
        <v>286</v>
      </c>
      <c r="R26" s="185">
        <v>13622861</v>
      </c>
      <c r="S26" s="185">
        <v>3811653.43</v>
      </c>
      <c r="T26" s="185">
        <v>17434514</v>
      </c>
      <c r="V26" s="164" t="s">
        <v>283</v>
      </c>
      <c r="W26" s="165">
        <v>1714</v>
      </c>
      <c r="X26" s="166">
        <v>3.4977130000000001</v>
      </c>
      <c r="Y26" s="166">
        <v>2.5233E-3</v>
      </c>
      <c r="Z26" s="166">
        <v>8.8258E-3</v>
      </c>
      <c r="AA26" s="166">
        <v>2.5152999999999998E-3</v>
      </c>
      <c r="AC26" s="164" t="s">
        <v>286</v>
      </c>
      <c r="AD26" s="185">
        <v>947131646</v>
      </c>
      <c r="AE26" s="166">
        <v>5.7945000000000002E-3</v>
      </c>
      <c r="AF26" s="185">
        <v>4390504.8899999997</v>
      </c>
      <c r="AH26" s="164" t="s">
        <v>285</v>
      </c>
      <c r="AI26" s="165">
        <v>2843</v>
      </c>
      <c r="AJ26" s="165">
        <v>1755</v>
      </c>
      <c r="AK26" s="166">
        <v>1.6199429999999999</v>
      </c>
      <c r="AL26" s="166">
        <v>5.2855999999999997E-3</v>
      </c>
      <c r="AN26" s="164" t="s">
        <v>286</v>
      </c>
      <c r="AO26" s="185">
        <v>947131646</v>
      </c>
      <c r="AP26" s="166">
        <v>3.411E-3</v>
      </c>
      <c r="AQ26" s="185">
        <v>646127.11</v>
      </c>
      <c r="AS26" s="191" t="s">
        <v>285</v>
      </c>
      <c r="AT26" s="192">
        <v>18021413</v>
      </c>
      <c r="AV26" s="201">
        <v>24</v>
      </c>
      <c r="AW26" s="202" t="s">
        <v>287</v>
      </c>
      <c r="AX26" s="185">
        <v>964114</v>
      </c>
      <c r="AY26" s="185">
        <v>270461.8</v>
      </c>
      <c r="AZ26" s="185">
        <v>419213.62</v>
      </c>
      <c r="BA26" s="185">
        <v>1653789</v>
      </c>
      <c r="BC26" s="201">
        <v>24</v>
      </c>
      <c r="BD26" s="202" t="s">
        <v>287</v>
      </c>
      <c r="BE26" s="185">
        <v>964114</v>
      </c>
      <c r="BF26" s="185">
        <v>270461.8</v>
      </c>
      <c r="BG26" s="185">
        <v>419213.62</v>
      </c>
      <c r="BH26" s="185">
        <v>1653789</v>
      </c>
    </row>
    <row r="27" spans="1:60" ht="23.25" thickBot="1" x14ac:dyDescent="0.3">
      <c r="A27" s="164" t="s">
        <v>284</v>
      </c>
      <c r="B27" s="166">
        <v>167</v>
      </c>
      <c r="C27" s="166">
        <v>3.7941690000000001</v>
      </c>
      <c r="D27" s="166">
        <v>1.6670000000000001E-4</v>
      </c>
      <c r="E27" s="166">
        <v>6.3250000000000003E-4</v>
      </c>
      <c r="F27" s="166">
        <v>1.6229999999999999E-4</v>
      </c>
      <c r="H27" s="164" t="s">
        <v>288</v>
      </c>
      <c r="I27" s="184">
        <v>949487829</v>
      </c>
      <c r="J27" s="166">
        <v>1.5102E-3</v>
      </c>
      <c r="K27" s="185">
        <v>1433876.69</v>
      </c>
      <c r="M27" s="191" t="s">
        <v>286</v>
      </c>
      <c r="N27" s="192">
        <v>13622861</v>
      </c>
      <c r="P27" s="201">
        <v>24</v>
      </c>
      <c r="Q27" s="202" t="s">
        <v>287</v>
      </c>
      <c r="R27" s="185">
        <v>964114</v>
      </c>
      <c r="S27" s="185">
        <v>147890.56</v>
      </c>
      <c r="T27" s="185">
        <v>1112005</v>
      </c>
      <c r="V27" s="164" t="s">
        <v>284</v>
      </c>
      <c r="W27" s="166">
        <v>220</v>
      </c>
      <c r="X27" s="166">
        <v>3.5322770000000001</v>
      </c>
      <c r="Y27" s="166">
        <v>3.2390000000000001E-4</v>
      </c>
      <c r="Z27" s="166">
        <v>1.1440000000000001E-3</v>
      </c>
      <c r="AA27" s="166">
        <v>3.2600000000000001E-4</v>
      </c>
      <c r="AC27" s="164" t="s">
        <v>287</v>
      </c>
      <c r="AD27" s="185">
        <v>947131646</v>
      </c>
      <c r="AE27" s="166">
        <v>3.569E-4</v>
      </c>
      <c r="AF27" s="185">
        <v>270461.8</v>
      </c>
      <c r="AH27" s="164" t="s">
        <v>286</v>
      </c>
      <c r="AI27" s="165">
        <v>3823</v>
      </c>
      <c r="AJ27" s="165">
        <v>3657</v>
      </c>
      <c r="AK27" s="166">
        <v>1.0453924000000001</v>
      </c>
      <c r="AL27" s="166">
        <v>3.411E-3</v>
      </c>
      <c r="AN27" s="164" t="s">
        <v>287</v>
      </c>
      <c r="AO27" s="185">
        <v>947131646</v>
      </c>
      <c r="AP27" s="166">
        <v>2.2131E-3</v>
      </c>
      <c r="AQ27" s="185">
        <v>419213.62</v>
      </c>
      <c r="AS27" s="191" t="s">
        <v>286</v>
      </c>
      <c r="AT27" s="192">
        <v>13622861</v>
      </c>
      <c r="AV27" s="201">
        <v>25</v>
      </c>
      <c r="AW27" s="202" t="s">
        <v>288</v>
      </c>
      <c r="AX27" s="185">
        <v>7226735</v>
      </c>
      <c r="AY27" s="185">
        <v>2206021.7999999998</v>
      </c>
      <c r="AZ27" s="185">
        <v>520061.08</v>
      </c>
      <c r="BA27" s="185">
        <v>9952818</v>
      </c>
      <c r="BC27" s="201">
        <v>25</v>
      </c>
      <c r="BD27" s="202" t="s">
        <v>288</v>
      </c>
      <c r="BE27" s="185">
        <v>7226735</v>
      </c>
      <c r="BF27" s="185">
        <v>2206021.7999999998</v>
      </c>
      <c r="BG27" s="185">
        <v>520061.08</v>
      </c>
      <c r="BH27" s="185">
        <v>9952818</v>
      </c>
    </row>
    <row r="28" spans="1:60" ht="23.25" thickBot="1" x14ac:dyDescent="0.3">
      <c r="A28" s="164" t="s">
        <v>285</v>
      </c>
      <c r="B28" s="165">
        <v>2843</v>
      </c>
      <c r="C28" s="166">
        <v>3.7496839999999998</v>
      </c>
      <c r="D28" s="166">
        <v>2.8381000000000001E-3</v>
      </c>
      <c r="E28" s="166">
        <v>1.0642E-2</v>
      </c>
      <c r="F28" s="166">
        <v>2.7309000000000001E-3</v>
      </c>
      <c r="H28" s="164" t="s">
        <v>289</v>
      </c>
      <c r="I28" s="184">
        <v>949487829</v>
      </c>
      <c r="J28" s="166">
        <v>2.1426000000000001E-3</v>
      </c>
      <c r="K28" s="185">
        <v>2034347.22</v>
      </c>
      <c r="M28" s="191" t="s">
        <v>287</v>
      </c>
      <c r="N28" s="192">
        <v>964114</v>
      </c>
      <c r="P28" s="201">
        <v>25</v>
      </c>
      <c r="Q28" s="202" t="s">
        <v>288</v>
      </c>
      <c r="R28" s="185">
        <v>7226735</v>
      </c>
      <c r="S28" s="185">
        <v>1433876.69</v>
      </c>
      <c r="T28" s="185">
        <v>8660612</v>
      </c>
      <c r="V28" s="164" t="s">
        <v>285</v>
      </c>
      <c r="W28" s="165">
        <v>1755</v>
      </c>
      <c r="X28" s="166">
        <v>3.5216949999999998</v>
      </c>
      <c r="Y28" s="166">
        <v>2.5837E-3</v>
      </c>
      <c r="Z28" s="166">
        <v>9.0989E-3</v>
      </c>
      <c r="AA28" s="166">
        <v>2.5931000000000001E-3</v>
      </c>
      <c r="AC28" s="164" t="s">
        <v>288</v>
      </c>
      <c r="AD28" s="185">
        <v>947131646</v>
      </c>
      <c r="AE28" s="166">
        <v>2.9115E-3</v>
      </c>
      <c r="AF28" s="185">
        <v>2206021.7999999998</v>
      </c>
      <c r="AH28" s="164" t="s">
        <v>287</v>
      </c>
      <c r="AI28" s="166">
        <v>156</v>
      </c>
      <c r="AJ28" s="166">
        <v>230</v>
      </c>
      <c r="AK28" s="166">
        <v>0.67826090000000006</v>
      </c>
      <c r="AL28" s="166">
        <v>2.2131E-3</v>
      </c>
      <c r="AN28" s="164" t="s">
        <v>288</v>
      </c>
      <c r="AO28" s="185">
        <v>947131646</v>
      </c>
      <c r="AP28" s="166">
        <v>2.7455000000000001E-3</v>
      </c>
      <c r="AQ28" s="185">
        <v>520061.08</v>
      </c>
      <c r="AS28" s="191" t="s">
        <v>287</v>
      </c>
      <c r="AT28" s="192">
        <v>964114</v>
      </c>
      <c r="AV28" s="201">
        <v>26</v>
      </c>
      <c r="AW28" s="202" t="s">
        <v>289</v>
      </c>
      <c r="AX28" s="185">
        <v>16549430</v>
      </c>
      <c r="AY28" s="185">
        <v>2277443.4700000002</v>
      </c>
      <c r="AZ28" s="185">
        <v>687581.83</v>
      </c>
      <c r="BA28" s="185">
        <v>19514455</v>
      </c>
      <c r="BC28" s="201">
        <v>26</v>
      </c>
      <c r="BD28" s="202" t="s">
        <v>289</v>
      </c>
      <c r="BE28" s="185">
        <v>16549430</v>
      </c>
      <c r="BF28" s="185">
        <v>2277443.4700000002</v>
      </c>
      <c r="BG28" s="185">
        <v>687581.83</v>
      </c>
      <c r="BH28" s="185">
        <v>19514455</v>
      </c>
    </row>
    <row r="29" spans="1:60" ht="23.25" thickBot="1" x14ac:dyDescent="0.3">
      <c r="A29" s="164" t="s">
        <v>286</v>
      </c>
      <c r="B29" s="165">
        <v>3823</v>
      </c>
      <c r="C29" s="166">
        <v>4.0990979999999997</v>
      </c>
      <c r="D29" s="166">
        <v>3.8164000000000002E-3</v>
      </c>
      <c r="E29" s="166">
        <v>1.5643799999999999E-2</v>
      </c>
      <c r="F29" s="166">
        <v>4.0144000000000004E-3</v>
      </c>
      <c r="H29" s="164" t="s">
        <v>290</v>
      </c>
      <c r="I29" s="184">
        <v>949487829</v>
      </c>
      <c r="J29" s="166">
        <v>1.1317E-3</v>
      </c>
      <c r="K29" s="185">
        <v>1074582.55</v>
      </c>
      <c r="M29" s="191" t="s">
        <v>288</v>
      </c>
      <c r="N29" s="192">
        <v>7226735</v>
      </c>
      <c r="P29" s="201">
        <v>26</v>
      </c>
      <c r="Q29" s="202" t="s">
        <v>289</v>
      </c>
      <c r="R29" s="185">
        <v>16549430</v>
      </c>
      <c r="S29" s="185">
        <v>2034347.22</v>
      </c>
      <c r="T29" s="185">
        <v>18583777</v>
      </c>
      <c r="V29" s="164" t="s">
        <v>286</v>
      </c>
      <c r="W29" s="165">
        <v>3657</v>
      </c>
      <c r="X29" s="166">
        <v>3.7765870000000001</v>
      </c>
      <c r="Y29" s="166">
        <v>5.3836999999999999E-3</v>
      </c>
      <c r="Z29" s="166">
        <v>2.0332099999999999E-2</v>
      </c>
      <c r="AA29" s="166">
        <v>5.7945000000000002E-3</v>
      </c>
      <c r="AC29" s="164" t="s">
        <v>289</v>
      </c>
      <c r="AD29" s="185">
        <v>947131646</v>
      </c>
      <c r="AE29" s="166">
        <v>3.0057E-3</v>
      </c>
      <c r="AF29" s="185">
        <v>2277443.4700000002</v>
      </c>
      <c r="AH29" s="164" t="s">
        <v>288</v>
      </c>
      <c r="AI29" s="165">
        <v>1629</v>
      </c>
      <c r="AJ29" s="165">
        <v>1936</v>
      </c>
      <c r="AK29" s="166">
        <v>0.8414256</v>
      </c>
      <c r="AL29" s="166">
        <v>2.7455000000000001E-3</v>
      </c>
      <c r="AN29" s="164" t="s">
        <v>289</v>
      </c>
      <c r="AO29" s="185">
        <v>947131646</v>
      </c>
      <c r="AP29" s="166">
        <v>3.6297999999999999E-3</v>
      </c>
      <c r="AQ29" s="185">
        <v>687581.83</v>
      </c>
      <c r="AS29" s="191" t="s">
        <v>288</v>
      </c>
      <c r="AT29" s="192">
        <v>7226735</v>
      </c>
      <c r="AV29" s="201">
        <v>27</v>
      </c>
      <c r="AW29" s="202" t="s">
        <v>290</v>
      </c>
      <c r="AX29" s="185">
        <v>6472544</v>
      </c>
      <c r="AY29" s="185">
        <v>1268315.81</v>
      </c>
      <c r="AZ29" s="185">
        <v>663349.31999999995</v>
      </c>
      <c r="BA29" s="185">
        <v>8404209</v>
      </c>
      <c r="BC29" s="201">
        <v>27</v>
      </c>
      <c r="BD29" s="202" t="s">
        <v>290</v>
      </c>
      <c r="BE29" s="185">
        <v>6472544</v>
      </c>
      <c r="BF29" s="185">
        <v>1268315.81</v>
      </c>
      <c r="BG29" s="185">
        <v>663349.31999999995</v>
      </c>
      <c r="BH29" s="185">
        <v>8404209</v>
      </c>
    </row>
    <row r="30" spans="1:60" ht="15.75" thickBot="1" x14ac:dyDescent="0.3">
      <c r="A30" s="164" t="s">
        <v>287</v>
      </c>
      <c r="B30" s="166">
        <v>156</v>
      </c>
      <c r="C30" s="166">
        <v>3.89758</v>
      </c>
      <c r="D30" s="166">
        <v>1.5569999999999999E-4</v>
      </c>
      <c r="E30" s="166">
        <v>6.0700000000000001E-4</v>
      </c>
      <c r="F30" s="166">
        <v>1.5579999999999999E-4</v>
      </c>
      <c r="H30" s="164" t="s">
        <v>291</v>
      </c>
      <c r="I30" s="184">
        <v>949487829</v>
      </c>
      <c r="J30" s="166">
        <v>1.7015000000000001E-3</v>
      </c>
      <c r="K30" s="185">
        <v>1615508.76</v>
      </c>
      <c r="M30" s="191" t="s">
        <v>289</v>
      </c>
      <c r="N30" s="192">
        <v>16549430</v>
      </c>
      <c r="P30" s="201">
        <v>27</v>
      </c>
      <c r="Q30" s="202" t="s">
        <v>290</v>
      </c>
      <c r="R30" s="185">
        <v>6472544</v>
      </c>
      <c r="S30" s="185">
        <v>1074582.55</v>
      </c>
      <c r="T30" s="185">
        <v>7547127</v>
      </c>
      <c r="V30" s="164" t="s">
        <v>287</v>
      </c>
      <c r="W30" s="166">
        <v>230</v>
      </c>
      <c r="X30" s="166">
        <v>3.6990319999999999</v>
      </c>
      <c r="Y30" s="166">
        <v>3.3859999999999999E-4</v>
      </c>
      <c r="Z30" s="166">
        <v>1.2524999999999999E-3</v>
      </c>
      <c r="AA30" s="166">
        <v>3.569E-4</v>
      </c>
      <c r="AC30" s="164" t="s">
        <v>290</v>
      </c>
      <c r="AD30" s="185">
        <v>947131646</v>
      </c>
      <c r="AE30" s="166">
        <v>1.6739000000000001E-3</v>
      </c>
      <c r="AF30" s="185">
        <v>1268315.81</v>
      </c>
      <c r="AH30" s="164" t="s">
        <v>289</v>
      </c>
      <c r="AI30" s="165">
        <v>2285</v>
      </c>
      <c r="AJ30" s="165">
        <v>2054</v>
      </c>
      <c r="AK30" s="166">
        <v>1.1124635</v>
      </c>
      <c r="AL30" s="166">
        <v>3.6297999999999999E-3</v>
      </c>
      <c r="AN30" s="164" t="s">
        <v>290</v>
      </c>
      <c r="AO30" s="185">
        <v>947131646</v>
      </c>
      <c r="AP30" s="166">
        <v>3.5019000000000001E-3</v>
      </c>
      <c r="AQ30" s="185">
        <v>663349.31999999995</v>
      </c>
      <c r="AS30" s="191" t="s">
        <v>289</v>
      </c>
      <c r="AT30" s="192">
        <v>16549430</v>
      </c>
      <c r="AV30" s="201">
        <v>28</v>
      </c>
      <c r="AW30" s="202" t="s">
        <v>291</v>
      </c>
      <c r="AX30" s="185">
        <v>3527057</v>
      </c>
      <c r="AY30" s="185">
        <v>1123875.28</v>
      </c>
      <c r="AZ30" s="185">
        <v>996624.28</v>
      </c>
      <c r="BA30" s="185">
        <v>5647557</v>
      </c>
      <c r="BC30" s="201">
        <v>28</v>
      </c>
      <c r="BD30" s="202" t="s">
        <v>291</v>
      </c>
      <c r="BE30" s="185">
        <v>3527057</v>
      </c>
      <c r="BF30" s="185">
        <v>1123875.28</v>
      </c>
      <c r="BG30" s="185">
        <v>996624.28</v>
      </c>
      <c r="BH30" s="185">
        <v>5647557</v>
      </c>
    </row>
    <row r="31" spans="1:60" ht="23.25" thickBot="1" x14ac:dyDescent="0.3">
      <c r="A31" s="164" t="s">
        <v>288</v>
      </c>
      <c r="B31" s="165">
        <v>1629</v>
      </c>
      <c r="C31" s="166">
        <v>3.6188449999999999</v>
      </c>
      <c r="D31" s="166">
        <v>1.6262E-3</v>
      </c>
      <c r="E31" s="166">
        <v>5.8849000000000002E-3</v>
      </c>
      <c r="F31" s="166">
        <v>1.5102E-3</v>
      </c>
      <c r="H31" s="164" t="s">
        <v>292</v>
      </c>
      <c r="I31" s="184">
        <v>949487829</v>
      </c>
      <c r="J31" s="166">
        <v>1.3793E-3</v>
      </c>
      <c r="K31" s="185">
        <v>1309658.75</v>
      </c>
      <c r="M31" s="191" t="s">
        <v>290</v>
      </c>
      <c r="N31" s="192">
        <v>6472544</v>
      </c>
      <c r="P31" s="201">
        <v>28</v>
      </c>
      <c r="Q31" s="202" t="s">
        <v>291</v>
      </c>
      <c r="R31" s="185">
        <v>3527057</v>
      </c>
      <c r="S31" s="185">
        <v>1615508.76</v>
      </c>
      <c r="T31" s="185">
        <v>5142566</v>
      </c>
      <c r="V31" s="164" t="s">
        <v>288</v>
      </c>
      <c r="W31" s="165">
        <v>1936</v>
      </c>
      <c r="X31" s="166">
        <v>3.5843829999999999</v>
      </c>
      <c r="Y31" s="166">
        <v>2.8500999999999999E-3</v>
      </c>
      <c r="Z31" s="166">
        <v>1.02159E-2</v>
      </c>
      <c r="AA31" s="166">
        <v>2.9115E-3</v>
      </c>
      <c r="AC31" s="164" t="s">
        <v>291</v>
      </c>
      <c r="AD31" s="185">
        <v>947131646</v>
      </c>
      <c r="AE31" s="166">
        <v>1.4832999999999999E-3</v>
      </c>
      <c r="AF31" s="185">
        <v>1123875.28</v>
      </c>
      <c r="AH31" s="164" t="s">
        <v>290</v>
      </c>
      <c r="AI31" s="165">
        <v>1216</v>
      </c>
      <c r="AJ31" s="165">
        <v>1133</v>
      </c>
      <c r="AK31" s="166">
        <v>1.0732568</v>
      </c>
      <c r="AL31" s="166">
        <v>3.5019000000000001E-3</v>
      </c>
      <c r="AN31" s="164" t="s">
        <v>291</v>
      </c>
      <c r="AO31" s="185">
        <v>947131646</v>
      </c>
      <c r="AP31" s="166">
        <v>5.2613E-3</v>
      </c>
      <c r="AQ31" s="185">
        <v>996624.28</v>
      </c>
      <c r="AS31" s="191" t="s">
        <v>290</v>
      </c>
      <c r="AT31" s="192">
        <v>6472544</v>
      </c>
      <c r="AV31" s="201">
        <v>29</v>
      </c>
      <c r="AW31" s="202" t="s">
        <v>292</v>
      </c>
      <c r="AX31" s="185">
        <v>5769126</v>
      </c>
      <c r="AY31" s="185">
        <v>1359089.36</v>
      </c>
      <c r="AZ31" s="185">
        <v>710756.47</v>
      </c>
      <c r="BA31" s="185">
        <v>7838972</v>
      </c>
      <c r="BC31" s="201">
        <v>29</v>
      </c>
      <c r="BD31" s="202" t="s">
        <v>292</v>
      </c>
      <c r="BE31" s="185">
        <v>5769126</v>
      </c>
      <c r="BF31" s="185">
        <v>1359089.36</v>
      </c>
      <c r="BG31" s="185">
        <v>710756.47</v>
      </c>
      <c r="BH31" s="185">
        <v>7838972</v>
      </c>
    </row>
    <row r="32" spans="1:60" ht="15.75" thickBot="1" x14ac:dyDescent="0.3">
      <c r="A32" s="164" t="s">
        <v>289</v>
      </c>
      <c r="B32" s="165">
        <v>2285</v>
      </c>
      <c r="C32" s="166">
        <v>3.6603119999999998</v>
      </c>
      <c r="D32" s="166">
        <v>2.2810999999999999E-3</v>
      </c>
      <c r="E32" s="166">
        <v>8.3493999999999999E-3</v>
      </c>
      <c r="F32" s="166">
        <v>2.1426000000000001E-3</v>
      </c>
      <c r="H32" s="164" t="s">
        <v>293</v>
      </c>
      <c r="I32" s="184">
        <v>949487829</v>
      </c>
      <c r="J32" s="166">
        <v>4.5409999999999998E-4</v>
      </c>
      <c r="K32" s="185">
        <v>431206.67</v>
      </c>
      <c r="M32" s="191" t="s">
        <v>291</v>
      </c>
      <c r="N32" s="192">
        <v>3527057</v>
      </c>
      <c r="P32" s="201">
        <v>29</v>
      </c>
      <c r="Q32" s="202" t="s">
        <v>292</v>
      </c>
      <c r="R32" s="185">
        <v>5769126</v>
      </c>
      <c r="S32" s="185">
        <v>1309658.75</v>
      </c>
      <c r="T32" s="185">
        <v>7078785</v>
      </c>
      <c r="V32" s="164" t="s">
        <v>289</v>
      </c>
      <c r="W32" s="165">
        <v>2054</v>
      </c>
      <c r="X32" s="166">
        <v>3.4878439999999999</v>
      </c>
      <c r="Y32" s="166">
        <v>3.0238000000000001E-3</v>
      </c>
      <c r="Z32" s="166">
        <v>1.0546700000000001E-2</v>
      </c>
      <c r="AA32" s="166">
        <v>3.0057E-3</v>
      </c>
      <c r="AC32" s="164" t="s">
        <v>292</v>
      </c>
      <c r="AD32" s="185">
        <v>947131646</v>
      </c>
      <c r="AE32" s="166">
        <v>1.7937000000000001E-3</v>
      </c>
      <c r="AF32" s="185">
        <v>1359089.36</v>
      </c>
      <c r="AH32" s="164" t="s">
        <v>291</v>
      </c>
      <c r="AI32" s="165">
        <v>1577</v>
      </c>
      <c r="AJ32" s="166">
        <v>978</v>
      </c>
      <c r="AK32" s="166">
        <v>1.6124744</v>
      </c>
      <c r="AL32" s="166">
        <v>5.2613E-3</v>
      </c>
      <c r="AN32" s="164" t="s">
        <v>292</v>
      </c>
      <c r="AO32" s="185">
        <v>947131646</v>
      </c>
      <c r="AP32" s="166">
        <v>3.7521999999999998E-3</v>
      </c>
      <c r="AQ32" s="185">
        <v>710756.47</v>
      </c>
      <c r="AS32" s="191" t="s">
        <v>291</v>
      </c>
      <c r="AT32" s="192">
        <v>3527057</v>
      </c>
      <c r="AV32" s="201">
        <v>30</v>
      </c>
      <c r="AW32" s="202" t="s">
        <v>293</v>
      </c>
      <c r="AX32" s="185">
        <v>1212819</v>
      </c>
      <c r="AY32" s="185">
        <v>231320.91</v>
      </c>
      <c r="AZ32" s="185">
        <v>1287888.25</v>
      </c>
      <c r="BA32" s="185">
        <v>2732028</v>
      </c>
      <c r="BC32" s="201">
        <v>30</v>
      </c>
      <c r="BD32" s="202" t="s">
        <v>293</v>
      </c>
      <c r="BE32" s="185">
        <v>1212819</v>
      </c>
      <c r="BF32" s="185">
        <v>231320.91</v>
      </c>
      <c r="BG32" s="185">
        <v>1287888.25</v>
      </c>
      <c r="BH32" s="185">
        <v>2732028</v>
      </c>
    </row>
    <row r="33" spans="1:60" ht="15.75" thickBot="1" x14ac:dyDescent="0.3">
      <c r="A33" s="164" t="s">
        <v>290</v>
      </c>
      <c r="B33" s="165">
        <v>1216</v>
      </c>
      <c r="C33" s="166">
        <v>3.633168</v>
      </c>
      <c r="D33" s="166">
        <v>1.2139E-3</v>
      </c>
      <c r="E33" s="166">
        <v>4.4102999999999998E-3</v>
      </c>
      <c r="F33" s="166">
        <v>1.1317E-3</v>
      </c>
      <c r="H33" s="164" t="s">
        <v>294</v>
      </c>
      <c r="I33" s="184">
        <v>949487829</v>
      </c>
      <c r="J33" s="166">
        <v>8.3949999999999997E-4</v>
      </c>
      <c r="K33" s="185">
        <v>797073.98</v>
      </c>
      <c r="M33" s="191" t="s">
        <v>292</v>
      </c>
      <c r="N33" s="192">
        <v>5769126</v>
      </c>
      <c r="P33" s="201">
        <v>30</v>
      </c>
      <c r="Q33" s="202" t="s">
        <v>293</v>
      </c>
      <c r="R33" s="185">
        <v>1212819</v>
      </c>
      <c r="S33" s="185">
        <v>431206.67</v>
      </c>
      <c r="T33" s="185">
        <v>1644026</v>
      </c>
      <c r="V33" s="164" t="s">
        <v>290</v>
      </c>
      <c r="W33" s="165">
        <v>1133</v>
      </c>
      <c r="X33" s="166">
        <v>3.5213359999999998</v>
      </c>
      <c r="Y33" s="166">
        <v>1.668E-3</v>
      </c>
      <c r="Z33" s="166">
        <v>5.8735000000000002E-3</v>
      </c>
      <c r="AA33" s="166">
        <v>1.6739000000000001E-3</v>
      </c>
      <c r="AC33" s="164" t="s">
        <v>293</v>
      </c>
      <c r="AD33" s="185">
        <v>947131646</v>
      </c>
      <c r="AE33" s="166">
        <v>3.0529999999999999E-4</v>
      </c>
      <c r="AF33" s="185">
        <v>231320.91</v>
      </c>
      <c r="AH33" s="164" t="s">
        <v>292</v>
      </c>
      <c r="AI33" s="165">
        <v>1388</v>
      </c>
      <c r="AJ33" s="165">
        <v>1207</v>
      </c>
      <c r="AK33" s="166">
        <v>1.1499585999999999</v>
      </c>
      <c r="AL33" s="166">
        <v>3.7521999999999998E-3</v>
      </c>
      <c r="AN33" s="164" t="s">
        <v>293</v>
      </c>
      <c r="AO33" s="185">
        <v>947131646</v>
      </c>
      <c r="AP33" s="166">
        <v>6.7989000000000001E-3</v>
      </c>
      <c r="AQ33" s="185">
        <v>1287888.25</v>
      </c>
      <c r="AS33" s="191" t="s">
        <v>292</v>
      </c>
      <c r="AT33" s="192">
        <v>5769126</v>
      </c>
      <c r="AV33" s="201">
        <v>31</v>
      </c>
      <c r="AW33" s="202" t="s">
        <v>294</v>
      </c>
      <c r="AX33" s="185">
        <v>2512729</v>
      </c>
      <c r="AY33" s="185">
        <v>1023838.02</v>
      </c>
      <c r="AZ33" s="185">
        <v>559813.29</v>
      </c>
      <c r="BA33" s="185">
        <v>4096380</v>
      </c>
      <c r="BC33" s="201">
        <v>31</v>
      </c>
      <c r="BD33" s="202" t="s">
        <v>294</v>
      </c>
      <c r="BE33" s="185">
        <v>2512729</v>
      </c>
      <c r="BF33" s="185">
        <v>1023838.02</v>
      </c>
      <c r="BG33" s="185">
        <v>559813.29</v>
      </c>
      <c r="BH33" s="185">
        <v>4096380</v>
      </c>
    </row>
    <row r="34" spans="1:60" ht="15.75" thickBot="1" x14ac:dyDescent="0.3">
      <c r="A34" s="164" t="s">
        <v>291</v>
      </c>
      <c r="B34" s="165">
        <v>1577</v>
      </c>
      <c r="C34" s="166">
        <v>4.2116939999999996</v>
      </c>
      <c r="D34" s="166">
        <v>1.5743E-3</v>
      </c>
      <c r="E34" s="166">
        <v>6.6303999999999998E-3</v>
      </c>
      <c r="F34" s="166">
        <v>1.7015000000000001E-3</v>
      </c>
      <c r="H34" s="164" t="s">
        <v>295</v>
      </c>
      <c r="I34" s="184">
        <v>949487829</v>
      </c>
      <c r="J34" s="166">
        <v>2.1770000000000001E-4</v>
      </c>
      <c r="K34" s="185">
        <v>206675.81</v>
      </c>
      <c r="M34" s="191" t="s">
        <v>293</v>
      </c>
      <c r="N34" s="192">
        <v>1212819</v>
      </c>
      <c r="P34" s="201">
        <v>31</v>
      </c>
      <c r="Q34" s="202" t="s">
        <v>294</v>
      </c>
      <c r="R34" s="185">
        <v>2512729</v>
      </c>
      <c r="S34" s="185">
        <v>797073.98</v>
      </c>
      <c r="T34" s="185">
        <v>3309803</v>
      </c>
      <c r="V34" s="164" t="s">
        <v>291</v>
      </c>
      <c r="W34" s="166">
        <v>978</v>
      </c>
      <c r="X34" s="166">
        <v>3.6148410000000002</v>
      </c>
      <c r="Y34" s="166">
        <v>1.4398E-3</v>
      </c>
      <c r="Z34" s="166">
        <v>5.2046000000000002E-3</v>
      </c>
      <c r="AA34" s="166">
        <v>1.4832999999999999E-3</v>
      </c>
      <c r="AC34" s="164" t="s">
        <v>294</v>
      </c>
      <c r="AD34" s="185">
        <v>947131646</v>
      </c>
      <c r="AE34" s="166">
        <v>1.3512000000000001E-3</v>
      </c>
      <c r="AF34" s="185">
        <v>1023838.02</v>
      </c>
      <c r="AH34" s="164" t="s">
        <v>293</v>
      </c>
      <c r="AI34" s="166">
        <v>448</v>
      </c>
      <c r="AJ34" s="166">
        <v>215</v>
      </c>
      <c r="AK34" s="166">
        <v>2.0837208999999999</v>
      </c>
      <c r="AL34" s="166">
        <v>6.7989000000000001E-3</v>
      </c>
      <c r="AN34" s="164" t="s">
        <v>294</v>
      </c>
      <c r="AO34" s="185">
        <v>947131646</v>
      </c>
      <c r="AP34" s="166">
        <v>2.9553000000000001E-3</v>
      </c>
      <c r="AQ34" s="185">
        <v>559813.29</v>
      </c>
      <c r="AS34" s="191" t="s">
        <v>293</v>
      </c>
      <c r="AT34" s="192">
        <v>1212819</v>
      </c>
      <c r="AV34" s="201">
        <v>32</v>
      </c>
      <c r="AW34" s="202" t="s">
        <v>295</v>
      </c>
      <c r="AX34" s="185">
        <v>1993007</v>
      </c>
      <c r="AY34" s="185">
        <v>588761.47</v>
      </c>
      <c r="AZ34" s="185">
        <v>292117.67</v>
      </c>
      <c r="BA34" s="185">
        <v>2873886</v>
      </c>
      <c r="BC34" s="201">
        <v>32</v>
      </c>
      <c r="BD34" s="202" t="s">
        <v>295</v>
      </c>
      <c r="BE34" s="185">
        <v>1993007</v>
      </c>
      <c r="BF34" s="185">
        <v>588761.47</v>
      </c>
      <c r="BG34" s="185">
        <v>292117.67</v>
      </c>
      <c r="BH34" s="185">
        <v>2873886</v>
      </c>
    </row>
    <row r="35" spans="1:60" ht="15.75" thickBot="1" x14ac:dyDescent="0.3">
      <c r="A35" s="164" t="s">
        <v>292</v>
      </c>
      <c r="B35" s="165">
        <v>1388</v>
      </c>
      <c r="C35" s="166">
        <v>3.879251</v>
      </c>
      <c r="D35" s="166">
        <v>1.3856000000000001E-3</v>
      </c>
      <c r="E35" s="166">
        <v>5.3750999999999998E-3</v>
      </c>
      <c r="F35" s="166">
        <v>1.3793E-3</v>
      </c>
      <c r="H35" s="164" t="s">
        <v>296</v>
      </c>
      <c r="I35" s="184">
        <v>949487829</v>
      </c>
      <c r="J35" s="166">
        <v>1.8062E-3</v>
      </c>
      <c r="K35" s="185">
        <v>1715001.42</v>
      </c>
      <c r="M35" s="191" t="s">
        <v>294</v>
      </c>
      <c r="N35" s="192">
        <v>2512729</v>
      </c>
      <c r="P35" s="201">
        <v>32</v>
      </c>
      <c r="Q35" s="202" t="s">
        <v>295</v>
      </c>
      <c r="R35" s="185">
        <v>1993007</v>
      </c>
      <c r="S35" s="185">
        <v>206675.81</v>
      </c>
      <c r="T35" s="185">
        <v>2199683</v>
      </c>
      <c r="V35" s="164" t="s">
        <v>292</v>
      </c>
      <c r="W35" s="165">
        <v>1207</v>
      </c>
      <c r="X35" s="166">
        <v>3.542017</v>
      </c>
      <c r="Y35" s="166">
        <v>1.7769000000000001E-3</v>
      </c>
      <c r="Z35" s="166">
        <v>6.2938999999999998E-3</v>
      </c>
      <c r="AA35" s="166">
        <v>1.7937000000000001E-3</v>
      </c>
      <c r="AC35" s="164" t="s">
        <v>295</v>
      </c>
      <c r="AD35" s="185">
        <v>947131646</v>
      </c>
      <c r="AE35" s="166">
        <v>7.7700000000000002E-4</v>
      </c>
      <c r="AF35" s="185">
        <v>588761.47</v>
      </c>
      <c r="AH35" s="164" t="s">
        <v>294</v>
      </c>
      <c r="AI35" s="166">
        <v>836</v>
      </c>
      <c r="AJ35" s="166">
        <v>923</v>
      </c>
      <c r="AK35" s="166">
        <v>0.90574209999999999</v>
      </c>
      <c r="AL35" s="166">
        <v>2.9553000000000001E-3</v>
      </c>
      <c r="AN35" s="164" t="s">
        <v>295</v>
      </c>
      <c r="AO35" s="185">
        <v>947131646</v>
      </c>
      <c r="AP35" s="166">
        <v>1.5421E-3</v>
      </c>
      <c r="AQ35" s="185">
        <v>292117.67</v>
      </c>
      <c r="AS35" s="191" t="s">
        <v>294</v>
      </c>
      <c r="AT35" s="192">
        <v>2512729</v>
      </c>
      <c r="AV35" s="201">
        <v>33</v>
      </c>
      <c r="AW35" s="202" t="s">
        <v>296</v>
      </c>
      <c r="AX35" s="185">
        <v>5795830</v>
      </c>
      <c r="AY35" s="185">
        <v>1613910.34</v>
      </c>
      <c r="AZ35" s="185">
        <v>788084.04</v>
      </c>
      <c r="BA35" s="185">
        <v>8197824</v>
      </c>
      <c r="BC35" s="201">
        <v>33</v>
      </c>
      <c r="BD35" s="202" t="s">
        <v>296</v>
      </c>
      <c r="BE35" s="185">
        <v>5795830</v>
      </c>
      <c r="BF35" s="185">
        <v>1613910.34</v>
      </c>
      <c r="BG35" s="185">
        <v>788084.04</v>
      </c>
      <c r="BH35" s="185">
        <v>8197824</v>
      </c>
    </row>
    <row r="36" spans="1:60" ht="15.75" thickBot="1" x14ac:dyDescent="0.3">
      <c r="A36" s="164" t="s">
        <v>293</v>
      </c>
      <c r="B36" s="166">
        <v>448</v>
      </c>
      <c r="C36" s="166">
        <v>3.9571879999999999</v>
      </c>
      <c r="D36" s="166">
        <v>4.4719999999999997E-4</v>
      </c>
      <c r="E36" s="166">
        <v>1.7698E-3</v>
      </c>
      <c r="F36" s="166">
        <v>4.5409999999999998E-4</v>
      </c>
      <c r="H36" s="164" t="s">
        <v>297</v>
      </c>
      <c r="I36" s="184">
        <v>949487829</v>
      </c>
      <c r="J36" s="166">
        <v>1.03514E-2</v>
      </c>
      <c r="K36" s="185">
        <v>9828539.6400000006</v>
      </c>
      <c r="M36" s="191" t="s">
        <v>295</v>
      </c>
      <c r="N36" s="192">
        <v>1993007</v>
      </c>
      <c r="P36" s="201">
        <v>33</v>
      </c>
      <c r="Q36" s="202" t="s">
        <v>296</v>
      </c>
      <c r="R36" s="185">
        <v>5795830</v>
      </c>
      <c r="S36" s="185">
        <v>1715001.42</v>
      </c>
      <c r="T36" s="185">
        <v>7510831</v>
      </c>
      <c r="V36" s="164" t="s">
        <v>293</v>
      </c>
      <c r="W36" s="166">
        <v>215</v>
      </c>
      <c r="X36" s="166">
        <v>3.384436</v>
      </c>
      <c r="Y36" s="166">
        <v>3.165E-4</v>
      </c>
      <c r="Z36" s="166">
        <v>1.0712E-3</v>
      </c>
      <c r="AA36" s="166">
        <v>3.0529999999999999E-4</v>
      </c>
      <c r="AC36" s="164" t="s">
        <v>296</v>
      </c>
      <c r="AD36" s="185">
        <v>947131646</v>
      </c>
      <c r="AE36" s="166">
        <v>2.1299999999999999E-3</v>
      </c>
      <c r="AF36" s="185">
        <v>1613910.34</v>
      </c>
      <c r="AH36" s="164" t="s">
        <v>295</v>
      </c>
      <c r="AI36" s="166">
        <v>259</v>
      </c>
      <c r="AJ36" s="166">
        <v>548</v>
      </c>
      <c r="AK36" s="166">
        <v>0.47262769999999998</v>
      </c>
      <c r="AL36" s="166">
        <v>1.5421E-3</v>
      </c>
      <c r="AN36" s="164" t="s">
        <v>296</v>
      </c>
      <c r="AO36" s="185">
        <v>947131646</v>
      </c>
      <c r="AP36" s="166">
        <v>4.1603999999999999E-3</v>
      </c>
      <c r="AQ36" s="185">
        <v>788084.04</v>
      </c>
      <c r="AS36" s="191" t="s">
        <v>295</v>
      </c>
      <c r="AT36" s="192">
        <v>1993007</v>
      </c>
      <c r="AV36" s="201">
        <v>34</v>
      </c>
      <c r="AW36" s="202" t="s">
        <v>297</v>
      </c>
      <c r="AX36" s="185">
        <v>24382663</v>
      </c>
      <c r="AY36" s="185">
        <v>5073690.33</v>
      </c>
      <c r="AZ36" s="185">
        <v>1468238.13</v>
      </c>
      <c r="BA36" s="185">
        <v>30924591</v>
      </c>
      <c r="BC36" s="201">
        <v>34</v>
      </c>
      <c r="BD36" s="202" t="s">
        <v>297</v>
      </c>
      <c r="BE36" s="185">
        <v>24382663</v>
      </c>
      <c r="BF36" s="185">
        <v>5073690.33</v>
      </c>
      <c r="BG36" s="185">
        <v>1468238.13</v>
      </c>
      <c r="BH36" s="185">
        <v>30924591</v>
      </c>
    </row>
    <row r="37" spans="1:60" ht="15.75" thickBot="1" x14ac:dyDescent="0.3">
      <c r="A37" s="164" t="s">
        <v>294</v>
      </c>
      <c r="B37" s="166">
        <v>836</v>
      </c>
      <c r="C37" s="166">
        <v>3.9198689999999998</v>
      </c>
      <c r="D37" s="166">
        <v>8.3460000000000001E-4</v>
      </c>
      <c r="E37" s="166">
        <v>3.2713999999999998E-3</v>
      </c>
      <c r="F37" s="166">
        <v>8.3949999999999997E-4</v>
      </c>
      <c r="H37" s="164" t="s">
        <v>298</v>
      </c>
      <c r="I37" s="184">
        <v>949487829</v>
      </c>
      <c r="J37" s="166">
        <v>4.8475999999999997E-3</v>
      </c>
      <c r="K37" s="185">
        <v>4602761.9000000004</v>
      </c>
      <c r="M37" s="191" t="s">
        <v>296</v>
      </c>
      <c r="N37" s="192">
        <v>5795830</v>
      </c>
      <c r="P37" s="201">
        <v>34</v>
      </c>
      <c r="Q37" s="202" t="s">
        <v>297</v>
      </c>
      <c r="R37" s="185">
        <v>24382663</v>
      </c>
      <c r="S37" s="185">
        <v>9828539.6400000006</v>
      </c>
      <c r="T37" s="185">
        <v>34211203</v>
      </c>
      <c r="V37" s="164" t="s">
        <v>294</v>
      </c>
      <c r="W37" s="166">
        <v>923</v>
      </c>
      <c r="X37" s="166">
        <v>3.4893100000000001</v>
      </c>
      <c r="Y37" s="166">
        <v>1.3588000000000001E-3</v>
      </c>
      <c r="Z37" s="166">
        <v>4.7413000000000004E-3</v>
      </c>
      <c r="AA37" s="166">
        <v>1.3512000000000001E-3</v>
      </c>
      <c r="AC37" s="164" t="s">
        <v>297</v>
      </c>
      <c r="AD37" s="185">
        <v>947131646</v>
      </c>
      <c r="AE37" s="166">
        <v>6.6961E-3</v>
      </c>
      <c r="AF37" s="185">
        <v>5073690.33</v>
      </c>
      <c r="AH37" s="164" t="s">
        <v>296</v>
      </c>
      <c r="AI37" s="165">
        <v>1831</v>
      </c>
      <c r="AJ37" s="165">
        <v>1436</v>
      </c>
      <c r="AK37" s="166">
        <v>1.2750695999999999</v>
      </c>
      <c r="AL37" s="166">
        <v>4.1603999999999999E-3</v>
      </c>
      <c r="AN37" s="164" t="s">
        <v>297</v>
      </c>
      <c r="AO37" s="185">
        <v>947131646</v>
      </c>
      <c r="AP37" s="166">
        <v>7.7510000000000001E-3</v>
      </c>
      <c r="AQ37" s="185">
        <v>1468238.13</v>
      </c>
      <c r="AS37" s="191" t="s">
        <v>296</v>
      </c>
      <c r="AT37" s="192">
        <v>5795830</v>
      </c>
      <c r="AV37" s="201">
        <v>35</v>
      </c>
      <c r="AW37" s="202" t="s">
        <v>298</v>
      </c>
      <c r="AX37" s="185">
        <v>24761620</v>
      </c>
      <c r="AY37" s="185">
        <v>2569748.81</v>
      </c>
      <c r="AZ37" s="185">
        <v>1268714.6200000001</v>
      </c>
      <c r="BA37" s="185">
        <v>28600083</v>
      </c>
      <c r="BC37" s="201">
        <v>35</v>
      </c>
      <c r="BD37" s="202" t="s">
        <v>298</v>
      </c>
      <c r="BE37" s="185">
        <v>24761620</v>
      </c>
      <c r="BF37" s="185">
        <v>2569748.81</v>
      </c>
      <c r="BG37" s="185">
        <v>1268714.6200000001</v>
      </c>
      <c r="BH37" s="185">
        <v>28600083</v>
      </c>
    </row>
    <row r="38" spans="1:60" ht="15.75" thickBot="1" x14ac:dyDescent="0.3">
      <c r="A38" s="164" t="s">
        <v>295</v>
      </c>
      <c r="B38" s="166">
        <v>259</v>
      </c>
      <c r="C38" s="166">
        <v>3.2807189999999999</v>
      </c>
      <c r="D38" s="166">
        <v>2.586E-4</v>
      </c>
      <c r="E38" s="166">
        <v>8.4820000000000002E-4</v>
      </c>
      <c r="F38" s="166">
        <v>2.1770000000000001E-4</v>
      </c>
      <c r="H38" s="164" t="s">
        <v>299</v>
      </c>
      <c r="I38" s="184">
        <v>949487829</v>
      </c>
      <c r="J38" s="166">
        <v>1.1538400000000001E-2</v>
      </c>
      <c r="K38" s="185">
        <v>10955530.630000001</v>
      </c>
      <c r="M38" s="191" t="s">
        <v>297</v>
      </c>
      <c r="N38" s="192">
        <v>24382663</v>
      </c>
      <c r="P38" s="201">
        <v>35</v>
      </c>
      <c r="Q38" s="202" t="s">
        <v>298</v>
      </c>
      <c r="R38" s="185">
        <v>24761620</v>
      </c>
      <c r="S38" s="185">
        <v>4602761.9000000004</v>
      </c>
      <c r="T38" s="185">
        <v>29364382</v>
      </c>
      <c r="V38" s="164" t="s">
        <v>295</v>
      </c>
      <c r="W38" s="166">
        <v>548</v>
      </c>
      <c r="X38" s="166">
        <v>3.3796270000000002</v>
      </c>
      <c r="Y38" s="166">
        <v>8.0679999999999999E-4</v>
      </c>
      <c r="Z38" s="166">
        <v>2.7265000000000002E-3</v>
      </c>
      <c r="AA38" s="166">
        <v>7.7700000000000002E-4</v>
      </c>
      <c r="AC38" s="164" t="s">
        <v>298</v>
      </c>
      <c r="AD38" s="185">
        <v>947131646</v>
      </c>
      <c r="AE38" s="166">
        <v>3.3915E-3</v>
      </c>
      <c r="AF38" s="185">
        <v>2569748.81</v>
      </c>
      <c r="AH38" s="164" t="s">
        <v>297</v>
      </c>
      <c r="AI38" s="165">
        <v>10944</v>
      </c>
      <c r="AJ38" s="165">
        <v>4607</v>
      </c>
      <c r="AK38" s="166">
        <v>2.3755155000000001</v>
      </c>
      <c r="AL38" s="166">
        <v>7.7510000000000001E-3</v>
      </c>
      <c r="AN38" s="164" t="s">
        <v>298</v>
      </c>
      <c r="AO38" s="185">
        <v>947131646</v>
      </c>
      <c r="AP38" s="166">
        <v>6.6977E-3</v>
      </c>
      <c r="AQ38" s="185">
        <v>1268714.6200000001</v>
      </c>
      <c r="AS38" s="191" t="s">
        <v>297</v>
      </c>
      <c r="AT38" s="192">
        <v>24382663</v>
      </c>
      <c r="AV38" s="201">
        <v>36</v>
      </c>
      <c r="AW38" s="202" t="s">
        <v>299</v>
      </c>
      <c r="AX38" s="185">
        <v>44949868</v>
      </c>
      <c r="AY38" s="185">
        <v>7989537.1299999999</v>
      </c>
      <c r="AZ38" s="185">
        <v>907284.76</v>
      </c>
      <c r="BA38" s="185">
        <v>53846690</v>
      </c>
      <c r="BC38" s="201">
        <v>36</v>
      </c>
      <c r="BD38" s="202" t="s">
        <v>299</v>
      </c>
      <c r="BE38" s="185">
        <v>44949868</v>
      </c>
      <c r="BF38" s="185">
        <v>7989537.1299999999</v>
      </c>
      <c r="BG38" s="185">
        <v>907284.76</v>
      </c>
      <c r="BH38" s="185">
        <v>53846690</v>
      </c>
    </row>
    <row r="39" spans="1:60" ht="15.75" thickBot="1" x14ac:dyDescent="0.3">
      <c r="A39" s="164" t="s">
        <v>296</v>
      </c>
      <c r="B39" s="165">
        <v>1831</v>
      </c>
      <c r="C39" s="166">
        <v>3.8508390000000001</v>
      </c>
      <c r="D39" s="166">
        <v>1.8278000000000001E-3</v>
      </c>
      <c r="E39" s="166">
        <v>7.0387000000000002E-3</v>
      </c>
      <c r="F39" s="166">
        <v>1.8062E-3</v>
      </c>
      <c r="H39" s="164" t="s">
        <v>300</v>
      </c>
      <c r="I39" s="184">
        <v>949487829</v>
      </c>
      <c r="J39" s="166">
        <v>6.0789999999999998E-4</v>
      </c>
      <c r="K39" s="185">
        <v>577164.57999999996</v>
      </c>
      <c r="M39" s="191" t="s">
        <v>298</v>
      </c>
      <c r="N39" s="192">
        <v>24761620</v>
      </c>
      <c r="P39" s="201">
        <v>36</v>
      </c>
      <c r="Q39" s="202" t="s">
        <v>299</v>
      </c>
      <c r="R39" s="185">
        <v>44949868</v>
      </c>
      <c r="S39" s="185">
        <v>10955530.630000001</v>
      </c>
      <c r="T39" s="185">
        <v>55905399</v>
      </c>
      <c r="V39" s="164" t="s">
        <v>296</v>
      </c>
      <c r="W39" s="165">
        <v>1436</v>
      </c>
      <c r="X39" s="166">
        <v>3.5353699999999999</v>
      </c>
      <c r="Y39" s="166">
        <v>2.114E-3</v>
      </c>
      <c r="Z39" s="166">
        <v>7.4739000000000003E-3</v>
      </c>
      <c r="AA39" s="166">
        <v>2.1299999999999999E-3</v>
      </c>
      <c r="AC39" s="164" t="s">
        <v>299</v>
      </c>
      <c r="AD39" s="185">
        <v>947131646</v>
      </c>
      <c r="AE39" s="166">
        <v>1.0544400000000001E-2</v>
      </c>
      <c r="AF39" s="185">
        <v>7989537.1299999999</v>
      </c>
      <c r="AH39" s="164" t="s">
        <v>298</v>
      </c>
      <c r="AI39" s="165">
        <v>4791</v>
      </c>
      <c r="AJ39" s="165">
        <v>2334</v>
      </c>
      <c r="AK39" s="166">
        <v>2.0526992000000002</v>
      </c>
      <c r="AL39" s="166">
        <v>6.6977E-3</v>
      </c>
      <c r="AN39" s="164" t="s">
        <v>299</v>
      </c>
      <c r="AO39" s="185">
        <v>947131646</v>
      </c>
      <c r="AP39" s="166">
        <v>4.7895999999999998E-3</v>
      </c>
      <c r="AQ39" s="185">
        <v>907284.76</v>
      </c>
      <c r="AS39" s="191" t="s">
        <v>298</v>
      </c>
      <c r="AT39" s="192">
        <v>24761620</v>
      </c>
      <c r="AV39" s="201">
        <v>37</v>
      </c>
      <c r="AW39" s="202" t="s">
        <v>300</v>
      </c>
      <c r="AX39" s="185">
        <v>2854261</v>
      </c>
      <c r="AY39" s="185">
        <v>455101.47</v>
      </c>
      <c r="AZ39" s="185">
        <v>909104.97</v>
      </c>
      <c r="BA39" s="185">
        <v>4218467</v>
      </c>
      <c r="BC39" s="201">
        <v>37</v>
      </c>
      <c r="BD39" s="202" t="s">
        <v>300</v>
      </c>
      <c r="BE39" s="185">
        <v>2854261</v>
      </c>
      <c r="BF39" s="185">
        <v>455101.47</v>
      </c>
      <c r="BG39" s="185">
        <v>909104.97</v>
      </c>
      <c r="BH39" s="185">
        <v>4218467</v>
      </c>
    </row>
    <row r="40" spans="1:60" ht="23.25" thickBot="1" x14ac:dyDescent="0.3">
      <c r="A40" s="164" t="s">
        <v>297</v>
      </c>
      <c r="B40" s="165">
        <v>10944</v>
      </c>
      <c r="C40" s="166">
        <v>3.692259</v>
      </c>
      <c r="D40" s="166">
        <v>1.09251E-2</v>
      </c>
      <c r="E40" s="166">
        <v>4.0338400000000003E-2</v>
      </c>
      <c r="F40" s="166">
        <v>1.03514E-2</v>
      </c>
      <c r="H40" s="164" t="s">
        <v>301</v>
      </c>
      <c r="I40" s="184">
        <v>949487829</v>
      </c>
      <c r="J40" s="166">
        <v>2.3051E-3</v>
      </c>
      <c r="K40" s="185">
        <v>2188689.62</v>
      </c>
      <c r="M40" s="191" t="s">
        <v>299</v>
      </c>
      <c r="N40" s="192">
        <v>44949868</v>
      </c>
      <c r="P40" s="201">
        <v>37</v>
      </c>
      <c r="Q40" s="202" t="s">
        <v>300</v>
      </c>
      <c r="R40" s="185">
        <v>2854261</v>
      </c>
      <c r="S40" s="185">
        <v>577164.57999999996</v>
      </c>
      <c r="T40" s="185">
        <v>3431426</v>
      </c>
      <c r="V40" s="164" t="s">
        <v>297</v>
      </c>
      <c r="W40" s="165">
        <v>4607</v>
      </c>
      <c r="X40" s="166">
        <v>3.464302</v>
      </c>
      <c r="Y40" s="166">
        <v>6.7822999999999998E-3</v>
      </c>
      <c r="Z40" s="166">
        <v>2.34959E-2</v>
      </c>
      <c r="AA40" s="166">
        <v>6.6961E-3</v>
      </c>
      <c r="AC40" s="164" t="s">
        <v>300</v>
      </c>
      <c r="AD40" s="185">
        <v>947131646</v>
      </c>
      <c r="AE40" s="166">
        <v>6.0059999999999996E-4</v>
      </c>
      <c r="AF40" s="185">
        <v>455101.47</v>
      </c>
      <c r="AH40" s="164" t="s">
        <v>299</v>
      </c>
      <c r="AI40" s="165">
        <v>10390</v>
      </c>
      <c r="AJ40" s="165">
        <v>7078</v>
      </c>
      <c r="AK40" s="166">
        <v>1.4679287999999999</v>
      </c>
      <c r="AL40" s="166">
        <v>4.7895999999999998E-3</v>
      </c>
      <c r="AN40" s="164" t="s">
        <v>300</v>
      </c>
      <c r="AO40" s="185">
        <v>947131646</v>
      </c>
      <c r="AP40" s="166">
        <v>4.7993000000000003E-3</v>
      </c>
      <c r="AQ40" s="185">
        <v>909104.97</v>
      </c>
      <c r="AS40" s="191" t="s">
        <v>299</v>
      </c>
      <c r="AT40" s="192">
        <v>44949868</v>
      </c>
      <c r="AV40" s="201">
        <v>38</v>
      </c>
      <c r="AW40" s="202" t="s">
        <v>301</v>
      </c>
      <c r="AX40" s="185">
        <v>2884405</v>
      </c>
      <c r="AY40" s="185">
        <v>1545008.98</v>
      </c>
      <c r="AZ40" s="185">
        <v>1058914.78</v>
      </c>
      <c r="BA40" s="185">
        <v>5488329</v>
      </c>
      <c r="BC40" s="201">
        <v>38</v>
      </c>
      <c r="BD40" s="202" t="s">
        <v>301</v>
      </c>
      <c r="BE40" s="185">
        <v>2884405</v>
      </c>
      <c r="BF40" s="185">
        <v>1545008.98</v>
      </c>
      <c r="BG40" s="185">
        <v>1058914.78</v>
      </c>
      <c r="BH40" s="185">
        <v>5488329</v>
      </c>
    </row>
    <row r="41" spans="1:60" ht="23.25" thickBot="1" x14ac:dyDescent="0.3">
      <c r="A41" s="164" t="s">
        <v>298</v>
      </c>
      <c r="B41" s="165">
        <v>4791</v>
      </c>
      <c r="C41" s="166">
        <v>3.9497680000000002</v>
      </c>
      <c r="D41" s="166">
        <v>4.7827E-3</v>
      </c>
      <c r="E41" s="166">
        <v>1.88907E-2</v>
      </c>
      <c r="F41" s="166">
        <v>4.8475999999999997E-3</v>
      </c>
      <c r="H41" s="164" t="s">
        <v>302</v>
      </c>
      <c r="I41" s="184">
        <v>949487829</v>
      </c>
      <c r="J41" s="166">
        <v>5.8928000000000001E-3</v>
      </c>
      <c r="K41" s="185">
        <v>5595131.8700000001</v>
      </c>
      <c r="M41" s="191" t="s">
        <v>300</v>
      </c>
      <c r="N41" s="192">
        <v>2854261</v>
      </c>
      <c r="P41" s="201">
        <v>38</v>
      </c>
      <c r="Q41" s="202" t="s">
        <v>301</v>
      </c>
      <c r="R41" s="185">
        <v>2884405</v>
      </c>
      <c r="S41" s="185">
        <v>2188689.62</v>
      </c>
      <c r="T41" s="185">
        <v>5073095</v>
      </c>
      <c r="V41" s="164" t="s">
        <v>298</v>
      </c>
      <c r="W41" s="165">
        <v>2334</v>
      </c>
      <c r="X41" s="166">
        <v>3.4633769999999999</v>
      </c>
      <c r="Y41" s="166">
        <v>3.4361000000000001E-3</v>
      </c>
      <c r="Z41" s="166">
        <v>1.1900300000000001E-2</v>
      </c>
      <c r="AA41" s="166">
        <v>3.3915E-3</v>
      </c>
      <c r="AC41" s="164" t="s">
        <v>301</v>
      </c>
      <c r="AD41" s="185">
        <v>947131646</v>
      </c>
      <c r="AE41" s="166">
        <v>2.0390999999999999E-3</v>
      </c>
      <c r="AF41" s="185">
        <v>1545008.98</v>
      </c>
      <c r="AH41" s="164" t="s">
        <v>300</v>
      </c>
      <c r="AI41" s="166">
        <v>606</v>
      </c>
      <c r="AJ41" s="166">
        <v>412</v>
      </c>
      <c r="AK41" s="166">
        <v>1.4708737999999999</v>
      </c>
      <c r="AL41" s="166">
        <v>4.7993000000000003E-3</v>
      </c>
      <c r="AN41" s="164" t="s">
        <v>301</v>
      </c>
      <c r="AO41" s="185">
        <v>947131646</v>
      </c>
      <c r="AP41" s="166">
        <v>5.5900999999999998E-3</v>
      </c>
      <c r="AQ41" s="185">
        <v>1058914.78</v>
      </c>
      <c r="AS41" s="191" t="s">
        <v>300</v>
      </c>
      <c r="AT41" s="192">
        <v>2854261</v>
      </c>
      <c r="AV41" s="201">
        <v>39</v>
      </c>
      <c r="AW41" s="202" t="s">
        <v>302</v>
      </c>
      <c r="AX41" s="185">
        <v>16403226</v>
      </c>
      <c r="AY41" s="185">
        <v>2555709.02</v>
      </c>
      <c r="AZ41" s="185">
        <v>1413808.06</v>
      </c>
      <c r="BA41" s="185">
        <v>20372743</v>
      </c>
      <c r="BC41" s="201">
        <v>39</v>
      </c>
      <c r="BD41" s="202" t="s">
        <v>302</v>
      </c>
      <c r="BE41" s="185">
        <v>16403226</v>
      </c>
      <c r="BF41" s="185">
        <v>2555709.02</v>
      </c>
      <c r="BG41" s="185">
        <v>1413808.06</v>
      </c>
      <c r="BH41" s="185">
        <v>20372743</v>
      </c>
    </row>
    <row r="42" spans="1:60" ht="23.25" thickBot="1" x14ac:dyDescent="0.3">
      <c r="A42" s="164" t="s">
        <v>299</v>
      </c>
      <c r="B42" s="165">
        <v>10390</v>
      </c>
      <c r="C42" s="166">
        <v>4.3350799999999996</v>
      </c>
      <c r="D42" s="166">
        <v>1.03721E-2</v>
      </c>
      <c r="E42" s="166">
        <v>4.4963799999999998E-2</v>
      </c>
      <c r="F42" s="166">
        <v>1.1538400000000001E-2</v>
      </c>
      <c r="H42" s="164" t="s">
        <v>303</v>
      </c>
      <c r="I42" s="184">
        <v>949487829</v>
      </c>
      <c r="J42" s="166">
        <v>1.9223000000000001E-3</v>
      </c>
      <c r="K42" s="185">
        <v>1825168.83</v>
      </c>
      <c r="M42" s="191" t="s">
        <v>301</v>
      </c>
      <c r="N42" s="192">
        <v>2884405</v>
      </c>
      <c r="P42" s="201">
        <v>39</v>
      </c>
      <c r="Q42" s="202" t="s">
        <v>302</v>
      </c>
      <c r="R42" s="185">
        <v>16403226</v>
      </c>
      <c r="S42" s="185">
        <v>5595131.8700000001</v>
      </c>
      <c r="T42" s="185">
        <v>21998358</v>
      </c>
      <c r="V42" s="164" t="s">
        <v>299</v>
      </c>
      <c r="W42" s="165">
        <v>7078</v>
      </c>
      <c r="X42" s="166">
        <v>3.5507569999999999</v>
      </c>
      <c r="Y42" s="166">
        <v>1.042E-2</v>
      </c>
      <c r="Z42" s="166">
        <v>3.6998999999999997E-2</v>
      </c>
      <c r="AA42" s="166">
        <v>1.0544400000000001E-2</v>
      </c>
      <c r="AC42" s="164" t="s">
        <v>302</v>
      </c>
      <c r="AD42" s="185">
        <v>947131646</v>
      </c>
      <c r="AE42" s="166">
        <v>3.3730000000000001E-3</v>
      </c>
      <c r="AF42" s="185">
        <v>2555709.02</v>
      </c>
      <c r="AH42" s="164" t="s">
        <v>301</v>
      </c>
      <c r="AI42" s="165">
        <v>2378</v>
      </c>
      <c r="AJ42" s="165">
        <v>1388</v>
      </c>
      <c r="AK42" s="166">
        <v>1.7132565</v>
      </c>
      <c r="AL42" s="166">
        <v>5.5900999999999998E-3</v>
      </c>
      <c r="AN42" s="164" t="s">
        <v>302</v>
      </c>
      <c r="AO42" s="185">
        <v>947131646</v>
      </c>
      <c r="AP42" s="166">
        <v>7.4635999999999999E-3</v>
      </c>
      <c r="AQ42" s="185">
        <v>1413808.06</v>
      </c>
      <c r="AS42" s="191" t="s">
        <v>301</v>
      </c>
      <c r="AT42" s="192">
        <v>2884405</v>
      </c>
      <c r="AV42" s="201">
        <v>40</v>
      </c>
      <c r="AW42" s="202" t="s">
        <v>303</v>
      </c>
      <c r="AX42" s="185">
        <v>6727737</v>
      </c>
      <c r="AY42" s="185">
        <v>1587065.32</v>
      </c>
      <c r="AZ42" s="185">
        <v>848980.05</v>
      </c>
      <c r="BA42" s="185">
        <v>9163782</v>
      </c>
      <c r="BC42" s="201">
        <v>40</v>
      </c>
      <c r="BD42" s="202" t="s">
        <v>303</v>
      </c>
      <c r="BE42" s="185">
        <v>6727737</v>
      </c>
      <c r="BF42" s="185">
        <v>1587065.32</v>
      </c>
      <c r="BG42" s="185">
        <v>848980.05</v>
      </c>
      <c r="BH42" s="185">
        <v>9163782</v>
      </c>
    </row>
    <row r="43" spans="1:60" ht="15.75" thickBot="1" x14ac:dyDescent="0.3">
      <c r="A43" s="164" t="s">
        <v>300</v>
      </c>
      <c r="B43" s="166">
        <v>606</v>
      </c>
      <c r="C43" s="166">
        <v>3.9156719999999998</v>
      </c>
      <c r="D43" s="166">
        <v>6.0499999999999996E-4</v>
      </c>
      <c r="E43" s="166">
        <v>2.3687999999999999E-3</v>
      </c>
      <c r="F43" s="166">
        <v>6.0789999999999998E-4</v>
      </c>
      <c r="H43" s="164" t="s">
        <v>304</v>
      </c>
      <c r="I43" s="184">
        <v>949487829</v>
      </c>
      <c r="J43" s="166">
        <v>3.0902E-3</v>
      </c>
      <c r="K43" s="185">
        <v>2934098.06</v>
      </c>
      <c r="M43" s="191" t="s">
        <v>302</v>
      </c>
      <c r="N43" s="192">
        <v>16403226</v>
      </c>
      <c r="P43" s="201">
        <v>40</v>
      </c>
      <c r="Q43" s="202" t="s">
        <v>303</v>
      </c>
      <c r="R43" s="185">
        <v>6727737</v>
      </c>
      <c r="S43" s="185">
        <v>1825168.83</v>
      </c>
      <c r="T43" s="185">
        <v>8552906</v>
      </c>
      <c r="V43" s="164" t="s">
        <v>300</v>
      </c>
      <c r="W43" s="166">
        <v>412</v>
      </c>
      <c r="X43" s="166">
        <v>3.474729</v>
      </c>
      <c r="Y43" s="166">
        <v>6.0650000000000005E-4</v>
      </c>
      <c r="Z43" s="166">
        <v>2.1075E-3</v>
      </c>
      <c r="AA43" s="166">
        <v>6.0059999999999996E-4</v>
      </c>
      <c r="AC43" s="164" t="s">
        <v>303</v>
      </c>
      <c r="AD43" s="185">
        <v>947131646</v>
      </c>
      <c r="AE43" s="166">
        <v>2.0945999999999998E-3</v>
      </c>
      <c r="AF43" s="185">
        <v>1587065.32</v>
      </c>
      <c r="AH43" s="164" t="s">
        <v>302</v>
      </c>
      <c r="AI43" s="165">
        <v>5268</v>
      </c>
      <c r="AJ43" s="165">
        <v>2303</v>
      </c>
      <c r="AK43" s="166">
        <v>2.2874512</v>
      </c>
      <c r="AL43" s="166">
        <v>7.4635999999999999E-3</v>
      </c>
      <c r="AN43" s="164" t="s">
        <v>303</v>
      </c>
      <c r="AO43" s="185">
        <v>947131646</v>
      </c>
      <c r="AP43" s="166">
        <v>4.4818000000000002E-3</v>
      </c>
      <c r="AQ43" s="185">
        <v>848980.05</v>
      </c>
      <c r="AS43" s="191" t="s">
        <v>302</v>
      </c>
      <c r="AT43" s="192">
        <v>16403226</v>
      </c>
      <c r="AV43" s="201">
        <v>41</v>
      </c>
      <c r="AW43" s="202" t="s">
        <v>304</v>
      </c>
      <c r="AX43" s="185">
        <v>7712035</v>
      </c>
      <c r="AY43" s="185">
        <v>3603924.35</v>
      </c>
      <c r="AZ43" s="185">
        <v>590272.6</v>
      </c>
      <c r="BA43" s="185">
        <v>11906232</v>
      </c>
      <c r="BC43" s="201">
        <v>41</v>
      </c>
      <c r="BD43" s="202" t="s">
        <v>304</v>
      </c>
      <c r="BE43" s="185">
        <v>7712035</v>
      </c>
      <c r="BF43" s="185">
        <v>3603924.35</v>
      </c>
      <c r="BG43" s="185">
        <v>590272.6</v>
      </c>
      <c r="BH43" s="185">
        <v>11906232</v>
      </c>
    </row>
    <row r="44" spans="1:60" ht="23.25" thickBot="1" x14ac:dyDescent="0.3">
      <c r="A44" s="164" t="s">
        <v>301</v>
      </c>
      <c r="B44" s="165">
        <v>2378</v>
      </c>
      <c r="C44" s="166">
        <v>3.7840039999999999</v>
      </c>
      <c r="D44" s="166">
        <v>2.3739E-3</v>
      </c>
      <c r="E44" s="166">
        <v>8.9828000000000009E-3</v>
      </c>
      <c r="F44" s="166">
        <v>2.3051E-3</v>
      </c>
      <c r="H44" s="164" t="s">
        <v>305</v>
      </c>
      <c r="I44" s="184">
        <v>949487829</v>
      </c>
      <c r="J44" s="166">
        <v>1.0539E-3</v>
      </c>
      <c r="K44" s="185">
        <v>1000635.89</v>
      </c>
      <c r="M44" s="191" t="s">
        <v>303</v>
      </c>
      <c r="N44" s="192">
        <v>6727737</v>
      </c>
      <c r="P44" s="201">
        <v>41</v>
      </c>
      <c r="Q44" s="202" t="s">
        <v>304</v>
      </c>
      <c r="R44" s="185">
        <v>7712035</v>
      </c>
      <c r="S44" s="185">
        <v>2934098.06</v>
      </c>
      <c r="T44" s="185">
        <v>10646133</v>
      </c>
      <c r="V44" s="164" t="s">
        <v>301</v>
      </c>
      <c r="W44" s="165">
        <v>1388</v>
      </c>
      <c r="X44" s="166">
        <v>3.5014789999999998</v>
      </c>
      <c r="Y44" s="166">
        <v>2.0433999999999999E-3</v>
      </c>
      <c r="Z44" s="166">
        <v>7.1548000000000002E-3</v>
      </c>
      <c r="AA44" s="166">
        <v>2.0390999999999999E-3</v>
      </c>
      <c r="AC44" s="164" t="s">
        <v>304</v>
      </c>
      <c r="AD44" s="185">
        <v>947131646</v>
      </c>
      <c r="AE44" s="166">
        <v>4.7564E-3</v>
      </c>
      <c r="AF44" s="185">
        <v>3603924.35</v>
      </c>
      <c r="AH44" s="164" t="s">
        <v>303</v>
      </c>
      <c r="AI44" s="165">
        <v>1956</v>
      </c>
      <c r="AJ44" s="165">
        <v>1424</v>
      </c>
      <c r="AK44" s="166">
        <v>1.3735955</v>
      </c>
      <c r="AL44" s="166">
        <v>4.4818000000000002E-3</v>
      </c>
      <c r="AN44" s="164" t="s">
        <v>304</v>
      </c>
      <c r="AO44" s="185">
        <v>947131646</v>
      </c>
      <c r="AP44" s="166">
        <v>3.1161000000000001E-3</v>
      </c>
      <c r="AQ44" s="185">
        <v>590272.6</v>
      </c>
      <c r="AS44" s="191" t="s">
        <v>303</v>
      </c>
      <c r="AT44" s="192">
        <v>6727737</v>
      </c>
      <c r="AV44" s="201">
        <v>42</v>
      </c>
      <c r="AW44" s="202" t="s">
        <v>305</v>
      </c>
      <c r="AX44" s="185">
        <v>3158069</v>
      </c>
      <c r="AY44" s="185">
        <v>1302332.78</v>
      </c>
      <c r="AZ44" s="185">
        <v>602738.55000000005</v>
      </c>
      <c r="BA44" s="185">
        <v>5063140</v>
      </c>
      <c r="BC44" s="201">
        <v>42</v>
      </c>
      <c r="BD44" s="202" t="s">
        <v>305</v>
      </c>
      <c r="BE44" s="185">
        <v>3158069</v>
      </c>
      <c r="BF44" s="185">
        <v>1302332.78</v>
      </c>
      <c r="BG44" s="185">
        <v>602738.55000000005</v>
      </c>
      <c r="BH44" s="185">
        <v>5063140</v>
      </c>
    </row>
    <row r="45" spans="1:60" ht="23.25" thickBot="1" x14ac:dyDescent="0.3">
      <c r="A45" s="164" t="s">
        <v>302</v>
      </c>
      <c r="B45" s="165">
        <v>5268</v>
      </c>
      <c r="C45" s="166">
        <v>4.3666039999999997</v>
      </c>
      <c r="D45" s="166">
        <v>5.2589000000000004E-3</v>
      </c>
      <c r="E45" s="166">
        <v>2.2963600000000001E-2</v>
      </c>
      <c r="F45" s="166">
        <v>5.8928000000000001E-3</v>
      </c>
      <c r="H45" s="164" t="s">
        <v>306</v>
      </c>
      <c r="I45" s="184">
        <v>949487829</v>
      </c>
      <c r="J45" s="166">
        <v>1.46009E-2</v>
      </c>
      <c r="K45" s="185">
        <v>13863399.300000001</v>
      </c>
      <c r="M45" s="191" t="s">
        <v>304</v>
      </c>
      <c r="N45" s="192">
        <v>7712035</v>
      </c>
      <c r="P45" s="201">
        <v>42</v>
      </c>
      <c r="Q45" s="202" t="s">
        <v>305</v>
      </c>
      <c r="R45" s="185">
        <v>3158069</v>
      </c>
      <c r="S45" s="185">
        <v>1000635.89</v>
      </c>
      <c r="T45" s="185">
        <v>4158705</v>
      </c>
      <c r="V45" s="164" t="s">
        <v>302</v>
      </c>
      <c r="W45" s="165">
        <v>2303</v>
      </c>
      <c r="X45" s="166">
        <v>3.4908199999999998</v>
      </c>
      <c r="Y45" s="166">
        <v>3.3904E-3</v>
      </c>
      <c r="Z45" s="166">
        <v>1.18353E-2</v>
      </c>
      <c r="AA45" s="166">
        <v>3.3730000000000001E-3</v>
      </c>
      <c r="AC45" s="164" t="s">
        <v>305</v>
      </c>
      <c r="AD45" s="185">
        <v>947131646</v>
      </c>
      <c r="AE45" s="166">
        <v>1.7187999999999999E-3</v>
      </c>
      <c r="AF45" s="185">
        <v>1302332.78</v>
      </c>
      <c r="AH45" s="164" t="s">
        <v>304</v>
      </c>
      <c r="AI45" s="165">
        <v>3270</v>
      </c>
      <c r="AJ45" s="165">
        <v>3424</v>
      </c>
      <c r="AK45" s="166">
        <v>0.95502339999999997</v>
      </c>
      <c r="AL45" s="166">
        <v>3.1161000000000001E-3</v>
      </c>
      <c r="AN45" s="164" t="s">
        <v>305</v>
      </c>
      <c r="AO45" s="185">
        <v>947131646</v>
      </c>
      <c r="AP45" s="166">
        <v>3.1819000000000001E-3</v>
      </c>
      <c r="AQ45" s="185">
        <v>602738.55000000005</v>
      </c>
      <c r="AS45" s="191" t="s">
        <v>304</v>
      </c>
      <c r="AT45" s="192">
        <v>7712035</v>
      </c>
      <c r="AV45" s="201">
        <v>43</v>
      </c>
      <c r="AW45" s="202" t="s">
        <v>306</v>
      </c>
      <c r="AX45" s="185">
        <v>87877325</v>
      </c>
      <c r="AY45" s="185">
        <v>11812046.800000001</v>
      </c>
      <c r="AZ45" s="185">
        <v>840077.17</v>
      </c>
      <c r="BA45" s="185">
        <v>100529449</v>
      </c>
      <c r="BC45" s="201">
        <v>43</v>
      </c>
      <c r="BD45" s="202" t="s">
        <v>306</v>
      </c>
      <c r="BE45" s="185">
        <v>87877325</v>
      </c>
      <c r="BF45" s="185">
        <v>11812046.800000001</v>
      </c>
      <c r="BG45" s="185">
        <v>840077.17</v>
      </c>
      <c r="BH45" s="185">
        <v>100529449</v>
      </c>
    </row>
    <row r="46" spans="1:60" ht="23.25" thickBot="1" x14ac:dyDescent="0.3">
      <c r="A46" s="164" t="s">
        <v>303</v>
      </c>
      <c r="B46" s="165">
        <v>1956</v>
      </c>
      <c r="C46" s="166">
        <v>3.8363079999999998</v>
      </c>
      <c r="D46" s="166">
        <v>1.9526000000000001E-3</v>
      </c>
      <c r="E46" s="166">
        <v>7.4909E-3</v>
      </c>
      <c r="F46" s="166">
        <v>1.9223000000000001E-3</v>
      </c>
      <c r="H46" s="164" t="s">
        <v>307</v>
      </c>
      <c r="I46" s="184">
        <v>949487829</v>
      </c>
      <c r="J46" s="166">
        <v>2.9516E-3</v>
      </c>
      <c r="K46" s="185">
        <v>2802523.75</v>
      </c>
      <c r="M46" s="191" t="s">
        <v>305</v>
      </c>
      <c r="N46" s="192">
        <v>3158069</v>
      </c>
      <c r="P46" s="201">
        <v>43</v>
      </c>
      <c r="Q46" s="202" t="s">
        <v>306</v>
      </c>
      <c r="R46" s="185">
        <v>87877325</v>
      </c>
      <c r="S46" s="185">
        <v>13863399.300000001</v>
      </c>
      <c r="T46" s="185">
        <v>101740724</v>
      </c>
      <c r="V46" s="164" t="s">
        <v>303</v>
      </c>
      <c r="W46" s="165">
        <v>1424</v>
      </c>
      <c r="X46" s="166">
        <v>3.5058609999999999</v>
      </c>
      <c r="Y46" s="166">
        <v>2.0964E-3</v>
      </c>
      <c r="Z46" s="166">
        <v>7.3496000000000004E-3</v>
      </c>
      <c r="AA46" s="166">
        <v>2.0945999999999998E-3</v>
      </c>
      <c r="AC46" s="164" t="s">
        <v>306</v>
      </c>
      <c r="AD46" s="185">
        <v>947131646</v>
      </c>
      <c r="AE46" s="166">
        <v>1.5589199999999999E-2</v>
      </c>
      <c r="AF46" s="185">
        <v>11812046.800000001</v>
      </c>
      <c r="AH46" s="164" t="s">
        <v>305</v>
      </c>
      <c r="AI46" s="165">
        <v>1140</v>
      </c>
      <c r="AJ46" s="165">
        <v>1169</v>
      </c>
      <c r="AK46" s="166">
        <v>0.97519250000000002</v>
      </c>
      <c r="AL46" s="166">
        <v>3.1819000000000001E-3</v>
      </c>
      <c r="AN46" s="164" t="s">
        <v>306</v>
      </c>
      <c r="AO46" s="185">
        <v>947131646</v>
      </c>
      <c r="AP46" s="166">
        <v>4.4348E-3</v>
      </c>
      <c r="AQ46" s="185">
        <v>840077.17</v>
      </c>
      <c r="AS46" s="191" t="s">
        <v>305</v>
      </c>
      <c r="AT46" s="192">
        <v>3158069</v>
      </c>
      <c r="AV46" s="201">
        <v>44</v>
      </c>
      <c r="AW46" s="202" t="s">
        <v>307</v>
      </c>
      <c r="AX46" s="185">
        <v>16180540</v>
      </c>
      <c r="AY46" s="185">
        <v>1361217.33</v>
      </c>
      <c r="AZ46" s="185">
        <v>1568132.6</v>
      </c>
      <c r="BA46" s="185">
        <v>19109890</v>
      </c>
      <c r="BC46" s="201">
        <v>44</v>
      </c>
      <c r="BD46" s="202" t="s">
        <v>307</v>
      </c>
      <c r="BE46" s="185">
        <v>16180540</v>
      </c>
      <c r="BF46" s="185">
        <v>1361217.33</v>
      </c>
      <c r="BG46" s="185">
        <v>1568132.6</v>
      </c>
      <c r="BH46" s="185">
        <v>19109890</v>
      </c>
    </row>
    <row r="47" spans="1:60" ht="23.25" thickBot="1" x14ac:dyDescent="0.3">
      <c r="A47" s="164" t="s">
        <v>304</v>
      </c>
      <c r="B47" s="165">
        <v>3270</v>
      </c>
      <c r="C47" s="166">
        <v>3.6889780000000001</v>
      </c>
      <c r="D47" s="166">
        <v>3.2644000000000002E-3</v>
      </c>
      <c r="E47" s="166">
        <v>1.2042199999999999E-2</v>
      </c>
      <c r="F47" s="166">
        <v>3.0902E-3</v>
      </c>
      <c r="H47" s="164" t="s">
        <v>308</v>
      </c>
      <c r="I47" s="184">
        <v>949487829</v>
      </c>
      <c r="J47" s="166">
        <v>8.4595999999999994E-3</v>
      </c>
      <c r="K47" s="185">
        <v>8032281.2800000003</v>
      </c>
      <c r="M47" s="191" t="s">
        <v>306</v>
      </c>
      <c r="N47" s="192">
        <v>87877325</v>
      </c>
      <c r="P47" s="201">
        <v>44</v>
      </c>
      <c r="Q47" s="202" t="s">
        <v>307</v>
      </c>
      <c r="R47" s="185">
        <v>16180540</v>
      </c>
      <c r="S47" s="185">
        <v>2802523.75</v>
      </c>
      <c r="T47" s="185">
        <v>18983064</v>
      </c>
      <c r="V47" s="164" t="s">
        <v>304</v>
      </c>
      <c r="W47" s="165">
        <v>3424</v>
      </c>
      <c r="X47" s="166">
        <v>3.3109440000000001</v>
      </c>
      <c r="Y47" s="166">
        <v>5.0407000000000004E-3</v>
      </c>
      <c r="Z47" s="166">
        <v>1.6689499999999999E-2</v>
      </c>
      <c r="AA47" s="166">
        <v>4.7564E-3</v>
      </c>
      <c r="AC47" s="164" t="s">
        <v>307</v>
      </c>
      <c r="AD47" s="185">
        <v>947131646</v>
      </c>
      <c r="AE47" s="166">
        <v>1.7964999999999999E-3</v>
      </c>
      <c r="AF47" s="185">
        <v>1361217.33</v>
      </c>
      <c r="AH47" s="164" t="s">
        <v>306</v>
      </c>
      <c r="AI47" s="165">
        <v>13982</v>
      </c>
      <c r="AJ47" s="165">
        <v>10287</v>
      </c>
      <c r="AK47" s="166">
        <v>1.3591911999999999</v>
      </c>
      <c r="AL47" s="166">
        <v>4.4348E-3</v>
      </c>
      <c r="AN47" s="164" t="s">
        <v>307</v>
      </c>
      <c r="AO47" s="185">
        <v>947131646</v>
      </c>
      <c r="AP47" s="166">
        <v>8.2783000000000006E-3</v>
      </c>
      <c r="AQ47" s="185">
        <v>1568132.6</v>
      </c>
      <c r="AS47" s="191" t="s">
        <v>306</v>
      </c>
      <c r="AT47" s="192">
        <v>87877325</v>
      </c>
      <c r="AV47" s="201">
        <v>45</v>
      </c>
      <c r="AW47" s="202" t="s">
        <v>308</v>
      </c>
      <c r="AX47" s="185">
        <v>34660690</v>
      </c>
      <c r="AY47" s="185">
        <v>4919347.09</v>
      </c>
      <c r="AZ47" s="185">
        <v>1215677.71</v>
      </c>
      <c r="BA47" s="185">
        <v>40795715</v>
      </c>
      <c r="BC47" s="201">
        <v>45</v>
      </c>
      <c r="BD47" s="202" t="s">
        <v>308</v>
      </c>
      <c r="BE47" s="185">
        <v>34660690</v>
      </c>
      <c r="BF47" s="185">
        <v>4919347.09</v>
      </c>
      <c r="BG47" s="185">
        <v>1215677.71</v>
      </c>
      <c r="BH47" s="185">
        <v>40795715</v>
      </c>
    </row>
    <row r="48" spans="1:60" ht="23.25" thickBot="1" x14ac:dyDescent="0.3">
      <c r="A48" s="164" t="s">
        <v>305</v>
      </c>
      <c r="B48" s="165">
        <v>1140</v>
      </c>
      <c r="C48" s="166">
        <v>3.6086969999999998</v>
      </c>
      <c r="D48" s="166">
        <v>1.1379999999999999E-3</v>
      </c>
      <c r="E48" s="166">
        <v>4.1067999999999999E-3</v>
      </c>
      <c r="F48" s="166">
        <v>1.0539E-3</v>
      </c>
      <c r="H48" s="164" t="s">
        <v>309</v>
      </c>
      <c r="I48" s="184">
        <v>949487829</v>
      </c>
      <c r="J48" s="166">
        <v>1.8571E-3</v>
      </c>
      <c r="K48" s="185">
        <v>1763298.44</v>
      </c>
      <c r="M48" s="191" t="s">
        <v>307</v>
      </c>
      <c r="N48" s="192">
        <v>16180540</v>
      </c>
      <c r="P48" s="201">
        <v>45</v>
      </c>
      <c r="Q48" s="202" t="s">
        <v>308</v>
      </c>
      <c r="R48" s="185">
        <v>34660690</v>
      </c>
      <c r="S48" s="185">
        <v>8032281.2800000003</v>
      </c>
      <c r="T48" s="185">
        <v>42692971</v>
      </c>
      <c r="V48" s="164" t="s">
        <v>305</v>
      </c>
      <c r="W48" s="165">
        <v>1169</v>
      </c>
      <c r="X48" s="166">
        <v>3.5044300000000002</v>
      </c>
      <c r="Y48" s="166">
        <v>1.7210000000000001E-3</v>
      </c>
      <c r="Z48" s="166">
        <v>6.0309999999999999E-3</v>
      </c>
      <c r="AA48" s="166">
        <v>1.7187999999999999E-3</v>
      </c>
      <c r="AC48" s="164" t="s">
        <v>308</v>
      </c>
      <c r="AD48" s="185">
        <v>947131646</v>
      </c>
      <c r="AE48" s="166">
        <v>6.4923999999999997E-3</v>
      </c>
      <c r="AF48" s="185">
        <v>4919347.09</v>
      </c>
      <c r="AH48" s="164" t="s">
        <v>307</v>
      </c>
      <c r="AI48" s="165">
        <v>3245</v>
      </c>
      <c r="AJ48" s="165">
        <v>1279</v>
      </c>
      <c r="AK48" s="166">
        <v>2.5371383999999999</v>
      </c>
      <c r="AL48" s="166">
        <v>8.2783000000000006E-3</v>
      </c>
      <c r="AN48" s="164" t="s">
        <v>308</v>
      </c>
      <c r="AO48" s="185">
        <v>947131646</v>
      </c>
      <c r="AP48" s="166">
        <v>6.4177000000000001E-3</v>
      </c>
      <c r="AQ48" s="185">
        <v>1215677.71</v>
      </c>
      <c r="AS48" s="191" t="s">
        <v>307</v>
      </c>
      <c r="AT48" s="192">
        <v>16180540</v>
      </c>
      <c r="AV48" s="201">
        <v>46</v>
      </c>
      <c r="AW48" s="202" t="s">
        <v>309</v>
      </c>
      <c r="AX48" s="185">
        <v>5724394</v>
      </c>
      <c r="AY48" s="185">
        <v>1473823.53</v>
      </c>
      <c r="AZ48" s="185">
        <v>920420.04</v>
      </c>
      <c r="BA48" s="185">
        <v>8118638</v>
      </c>
      <c r="BC48" s="201">
        <v>46</v>
      </c>
      <c r="BD48" s="202" t="s">
        <v>309</v>
      </c>
      <c r="BE48" s="185">
        <v>5724394</v>
      </c>
      <c r="BF48" s="185">
        <v>1473823.53</v>
      </c>
      <c r="BG48" s="185">
        <v>920420.04</v>
      </c>
      <c r="BH48" s="185">
        <v>8118638</v>
      </c>
    </row>
    <row r="49" spans="1:60" ht="23.25" thickBot="1" x14ac:dyDescent="0.3">
      <c r="A49" s="164" t="s">
        <v>306</v>
      </c>
      <c r="B49" s="165">
        <v>13982</v>
      </c>
      <c r="C49" s="166">
        <v>4.0764269999999998</v>
      </c>
      <c r="D49" s="166">
        <v>1.3957900000000001E-2</v>
      </c>
      <c r="E49" s="166">
        <v>5.6898299999999999E-2</v>
      </c>
      <c r="F49" s="166">
        <v>1.46009E-2</v>
      </c>
      <c r="H49" s="164" t="s">
        <v>310</v>
      </c>
      <c r="I49" s="184">
        <v>949487829</v>
      </c>
      <c r="J49" s="166">
        <v>4.4339000000000002E-3</v>
      </c>
      <c r="K49" s="185">
        <v>4209911.07</v>
      </c>
      <c r="M49" s="191" t="s">
        <v>308</v>
      </c>
      <c r="N49" s="192">
        <v>34660690</v>
      </c>
      <c r="P49" s="201">
        <v>46</v>
      </c>
      <c r="Q49" s="202" t="s">
        <v>309</v>
      </c>
      <c r="R49" s="185">
        <v>5724394</v>
      </c>
      <c r="S49" s="185">
        <v>1763298.44</v>
      </c>
      <c r="T49" s="185">
        <v>7487692</v>
      </c>
      <c r="V49" s="164" t="s">
        <v>306</v>
      </c>
      <c r="W49" s="165">
        <v>10287</v>
      </c>
      <c r="X49" s="166">
        <v>3.6119889999999999</v>
      </c>
      <c r="Y49" s="166">
        <v>1.51442E-2</v>
      </c>
      <c r="Z49" s="166">
        <v>5.4700800000000001E-2</v>
      </c>
      <c r="AA49" s="166">
        <v>1.5589199999999999E-2</v>
      </c>
      <c r="AC49" s="164" t="s">
        <v>309</v>
      </c>
      <c r="AD49" s="185">
        <v>947131646</v>
      </c>
      <c r="AE49" s="166">
        <v>1.9451E-3</v>
      </c>
      <c r="AF49" s="185">
        <v>1473823.53</v>
      </c>
      <c r="AH49" s="164" t="s">
        <v>308</v>
      </c>
      <c r="AI49" s="165">
        <v>8851</v>
      </c>
      <c r="AJ49" s="165">
        <v>4500</v>
      </c>
      <c r="AK49" s="166">
        <v>1.9668889000000001</v>
      </c>
      <c r="AL49" s="166">
        <v>6.4177000000000001E-3</v>
      </c>
      <c r="AN49" s="164" t="s">
        <v>309</v>
      </c>
      <c r="AO49" s="185">
        <v>947131646</v>
      </c>
      <c r="AP49" s="166">
        <v>4.8589999999999996E-3</v>
      </c>
      <c r="AQ49" s="185">
        <v>920420.04</v>
      </c>
      <c r="AS49" s="191" t="s">
        <v>308</v>
      </c>
      <c r="AT49" s="192">
        <v>34660690</v>
      </c>
      <c r="AV49" s="201">
        <v>47</v>
      </c>
      <c r="AW49" s="202" t="s">
        <v>310</v>
      </c>
      <c r="AX49" s="185">
        <v>12806083</v>
      </c>
      <c r="AY49" s="185">
        <v>2735981.43</v>
      </c>
      <c r="AZ49" s="185">
        <v>1107552.3600000001</v>
      </c>
      <c r="BA49" s="185">
        <v>16649617</v>
      </c>
      <c r="BC49" s="201">
        <v>47</v>
      </c>
      <c r="BD49" s="202" t="s">
        <v>310</v>
      </c>
      <c r="BE49" s="185">
        <v>12806083</v>
      </c>
      <c r="BF49" s="185">
        <v>2735981.43</v>
      </c>
      <c r="BG49" s="185">
        <v>1107552.3600000001</v>
      </c>
      <c r="BH49" s="185">
        <v>16649617</v>
      </c>
    </row>
    <row r="50" spans="1:60" ht="15.75" thickBot="1" x14ac:dyDescent="0.3">
      <c r="A50" s="164" t="s">
        <v>307</v>
      </c>
      <c r="B50" s="165">
        <v>3245</v>
      </c>
      <c r="C50" s="166">
        <v>3.5506989999999998</v>
      </c>
      <c r="D50" s="166">
        <v>3.2393999999999999E-3</v>
      </c>
      <c r="E50" s="166">
        <v>1.1502200000000001E-2</v>
      </c>
      <c r="F50" s="166">
        <v>2.9516E-3</v>
      </c>
      <c r="H50" s="164" t="s">
        <v>311</v>
      </c>
      <c r="I50" s="184">
        <v>949487829</v>
      </c>
      <c r="J50" s="166">
        <v>2.9137E-3</v>
      </c>
      <c r="K50" s="185">
        <v>2766545.02</v>
      </c>
      <c r="M50" s="191" t="s">
        <v>309</v>
      </c>
      <c r="N50" s="192">
        <v>5724394</v>
      </c>
      <c r="P50" s="201">
        <v>47</v>
      </c>
      <c r="Q50" s="202" t="s">
        <v>310</v>
      </c>
      <c r="R50" s="185">
        <v>12806083</v>
      </c>
      <c r="S50" s="185">
        <v>4209911.07</v>
      </c>
      <c r="T50" s="185">
        <v>17015994</v>
      </c>
      <c r="V50" s="164" t="s">
        <v>307</v>
      </c>
      <c r="W50" s="165">
        <v>1279</v>
      </c>
      <c r="X50" s="166">
        <v>3.3478569999999999</v>
      </c>
      <c r="Y50" s="166">
        <v>1.8829000000000001E-3</v>
      </c>
      <c r="Z50" s="166">
        <v>6.3036999999999998E-3</v>
      </c>
      <c r="AA50" s="166">
        <v>1.7964999999999999E-3</v>
      </c>
      <c r="AC50" s="164" t="s">
        <v>310</v>
      </c>
      <c r="AD50" s="185">
        <v>947131646</v>
      </c>
      <c r="AE50" s="166">
        <v>3.6108999999999998E-3</v>
      </c>
      <c r="AF50" s="185">
        <v>2735981.43</v>
      </c>
      <c r="AH50" s="164" t="s">
        <v>309</v>
      </c>
      <c r="AI50" s="165">
        <v>1927</v>
      </c>
      <c r="AJ50" s="165">
        <v>1294</v>
      </c>
      <c r="AK50" s="166">
        <v>1.4891808</v>
      </c>
      <c r="AL50" s="166">
        <v>4.8589999999999996E-3</v>
      </c>
      <c r="AN50" s="164" t="s">
        <v>310</v>
      </c>
      <c r="AO50" s="185">
        <v>947131646</v>
      </c>
      <c r="AP50" s="166">
        <v>5.8469000000000004E-3</v>
      </c>
      <c r="AQ50" s="185">
        <v>1107552.3600000001</v>
      </c>
      <c r="AS50" s="191" t="s">
        <v>309</v>
      </c>
      <c r="AT50" s="192">
        <v>5724394</v>
      </c>
      <c r="AV50" s="201">
        <v>48</v>
      </c>
      <c r="AW50" s="202" t="s">
        <v>311</v>
      </c>
      <c r="AX50" s="185">
        <v>15726536</v>
      </c>
      <c r="AY50" s="185">
        <v>2323296.54</v>
      </c>
      <c r="AZ50" s="185">
        <v>900618.28</v>
      </c>
      <c r="BA50" s="185">
        <v>18950451</v>
      </c>
      <c r="BC50" s="201">
        <v>48</v>
      </c>
      <c r="BD50" s="202" t="s">
        <v>311</v>
      </c>
      <c r="BE50" s="185">
        <v>15726536</v>
      </c>
      <c r="BF50" s="185">
        <v>2323296.54</v>
      </c>
      <c r="BG50" s="185">
        <v>900618.28</v>
      </c>
      <c r="BH50" s="185">
        <v>18950451</v>
      </c>
    </row>
    <row r="51" spans="1:60" ht="23.25" thickBot="1" x14ac:dyDescent="0.3">
      <c r="A51" s="164" t="s">
        <v>308</v>
      </c>
      <c r="B51" s="165">
        <v>8851</v>
      </c>
      <c r="C51" s="166">
        <v>3.7310050000000001</v>
      </c>
      <c r="D51" s="166">
        <v>8.8357000000000002E-3</v>
      </c>
      <c r="E51" s="166">
        <v>3.2966200000000001E-2</v>
      </c>
      <c r="F51" s="166">
        <v>8.4595999999999994E-3</v>
      </c>
      <c r="H51" s="164" t="s">
        <v>312</v>
      </c>
      <c r="I51" s="184">
        <v>949487829</v>
      </c>
      <c r="J51" s="166">
        <v>9.7143999999999998E-3</v>
      </c>
      <c r="K51" s="185">
        <v>9223662.9100000001</v>
      </c>
      <c r="M51" s="191" t="s">
        <v>310</v>
      </c>
      <c r="N51" s="192">
        <v>12806083</v>
      </c>
      <c r="P51" s="201">
        <v>48</v>
      </c>
      <c r="Q51" s="202" t="s">
        <v>311</v>
      </c>
      <c r="R51" s="185">
        <v>15726536</v>
      </c>
      <c r="S51" s="185">
        <v>2766545.02</v>
      </c>
      <c r="T51" s="185">
        <v>18493081</v>
      </c>
      <c r="V51" s="164" t="s">
        <v>308</v>
      </c>
      <c r="W51" s="165">
        <v>4500</v>
      </c>
      <c r="X51" s="166">
        <v>3.4387840000000001</v>
      </c>
      <c r="Y51" s="166">
        <v>6.6248000000000001E-3</v>
      </c>
      <c r="Z51" s="166">
        <v>2.2781200000000001E-2</v>
      </c>
      <c r="AA51" s="166">
        <v>6.4923999999999997E-3</v>
      </c>
      <c r="AC51" s="164" t="s">
        <v>311</v>
      </c>
      <c r="AD51" s="185">
        <v>947131646</v>
      </c>
      <c r="AE51" s="166">
        <v>3.0661999999999998E-3</v>
      </c>
      <c r="AF51" s="185">
        <v>2323296.54</v>
      </c>
      <c r="AH51" s="164" t="s">
        <v>310</v>
      </c>
      <c r="AI51" s="165">
        <v>4496</v>
      </c>
      <c r="AJ51" s="165">
        <v>2509</v>
      </c>
      <c r="AK51" s="166">
        <v>1.791949</v>
      </c>
      <c r="AL51" s="166">
        <v>5.8469000000000004E-3</v>
      </c>
      <c r="AN51" s="164" t="s">
        <v>311</v>
      </c>
      <c r="AO51" s="185">
        <v>947131646</v>
      </c>
      <c r="AP51" s="166">
        <v>4.7545E-3</v>
      </c>
      <c r="AQ51" s="185">
        <v>900618.28</v>
      </c>
      <c r="AS51" s="191" t="s">
        <v>310</v>
      </c>
      <c r="AT51" s="192">
        <v>12806083</v>
      </c>
      <c r="AV51" s="201">
        <v>49</v>
      </c>
      <c r="AW51" s="202" t="s">
        <v>312</v>
      </c>
      <c r="AX51" s="185">
        <v>36059721</v>
      </c>
      <c r="AY51" s="185">
        <v>4556493.8499999996</v>
      </c>
      <c r="AZ51" s="185">
        <v>1360193.92</v>
      </c>
      <c r="BA51" s="185">
        <v>41976409</v>
      </c>
      <c r="BC51" s="201">
        <v>49</v>
      </c>
      <c r="BD51" s="202" t="s">
        <v>312</v>
      </c>
      <c r="BE51" s="185">
        <v>36059721</v>
      </c>
      <c r="BF51" s="185">
        <v>4556493.8499999996</v>
      </c>
      <c r="BG51" s="185">
        <v>1360193.92</v>
      </c>
      <c r="BH51" s="185">
        <v>41976409</v>
      </c>
    </row>
    <row r="52" spans="1:60" ht="15.75" thickBot="1" x14ac:dyDescent="0.3">
      <c r="A52" s="164" t="s">
        <v>309</v>
      </c>
      <c r="B52" s="165">
        <v>1927</v>
      </c>
      <c r="C52" s="166">
        <v>3.7620390000000001</v>
      </c>
      <c r="D52" s="166">
        <v>1.9237E-3</v>
      </c>
      <c r="E52" s="166">
        <v>7.2370000000000004E-3</v>
      </c>
      <c r="F52" s="166">
        <v>1.8571E-3</v>
      </c>
      <c r="H52" s="164" t="s">
        <v>313</v>
      </c>
      <c r="I52" s="184">
        <v>949487829</v>
      </c>
      <c r="J52" s="166">
        <v>1.1896199999999999E-2</v>
      </c>
      <c r="K52" s="185">
        <v>11295341.060000001</v>
      </c>
      <c r="M52" s="191" t="s">
        <v>311</v>
      </c>
      <c r="N52" s="192">
        <v>15726536</v>
      </c>
      <c r="P52" s="201">
        <v>49</v>
      </c>
      <c r="Q52" s="202" t="s">
        <v>312</v>
      </c>
      <c r="R52" s="185">
        <v>36059721</v>
      </c>
      <c r="S52" s="185">
        <v>9223662.9100000001</v>
      </c>
      <c r="T52" s="185">
        <v>45283384</v>
      </c>
      <c r="V52" s="164" t="s">
        <v>309</v>
      </c>
      <c r="W52" s="165">
        <v>1294</v>
      </c>
      <c r="X52" s="166">
        <v>3.5827879999999999</v>
      </c>
      <c r="Y52" s="166">
        <v>1.905E-3</v>
      </c>
      <c r="Z52" s="166">
        <v>6.8252E-3</v>
      </c>
      <c r="AA52" s="166">
        <v>1.9451E-3</v>
      </c>
      <c r="AC52" s="164" t="s">
        <v>312</v>
      </c>
      <c r="AD52" s="185">
        <v>947131646</v>
      </c>
      <c r="AE52" s="166">
        <v>6.0134999999999997E-3</v>
      </c>
      <c r="AF52" s="185">
        <v>4556493.8499999996</v>
      </c>
      <c r="AH52" s="164" t="s">
        <v>311</v>
      </c>
      <c r="AI52" s="165">
        <v>3060</v>
      </c>
      <c r="AJ52" s="165">
        <v>2100</v>
      </c>
      <c r="AK52" s="166">
        <v>1.4571429</v>
      </c>
      <c r="AL52" s="166">
        <v>4.7545E-3</v>
      </c>
      <c r="AN52" s="164" t="s">
        <v>312</v>
      </c>
      <c r="AO52" s="185">
        <v>947131646</v>
      </c>
      <c r="AP52" s="166">
        <v>7.1805999999999997E-3</v>
      </c>
      <c r="AQ52" s="185">
        <v>1360193.92</v>
      </c>
      <c r="AS52" s="191" t="s">
        <v>311</v>
      </c>
      <c r="AT52" s="192">
        <v>15726536</v>
      </c>
      <c r="AV52" s="201">
        <v>50</v>
      </c>
      <c r="AW52" s="202" t="s">
        <v>313</v>
      </c>
      <c r="AX52" s="185">
        <v>59816214</v>
      </c>
      <c r="AY52" s="185">
        <v>6271200.46</v>
      </c>
      <c r="AZ52" s="185">
        <v>1224591.05</v>
      </c>
      <c r="BA52" s="185">
        <v>67312006</v>
      </c>
      <c r="BC52" s="201">
        <v>50</v>
      </c>
      <c r="BD52" s="202" t="s">
        <v>313</v>
      </c>
      <c r="BE52" s="185">
        <v>59816214</v>
      </c>
      <c r="BF52" s="185">
        <v>6271200.46</v>
      </c>
      <c r="BG52" s="185">
        <v>1224591.05</v>
      </c>
      <c r="BH52" s="185">
        <v>67312006</v>
      </c>
    </row>
    <row r="53" spans="1:60" ht="15.75" thickBot="1" x14ac:dyDescent="0.3">
      <c r="A53" s="164" t="s">
        <v>310</v>
      </c>
      <c r="B53" s="165">
        <v>4496</v>
      </c>
      <c r="C53" s="166">
        <v>3.849691</v>
      </c>
      <c r="D53" s="166">
        <v>4.4882000000000003E-3</v>
      </c>
      <c r="E53" s="166">
        <v>1.7278399999999999E-2</v>
      </c>
      <c r="F53" s="166">
        <v>4.4339000000000002E-3</v>
      </c>
      <c r="H53" s="164" t="s">
        <v>314</v>
      </c>
      <c r="I53" s="184">
        <v>949487829</v>
      </c>
      <c r="J53" s="166">
        <v>2.9916000000000001E-3</v>
      </c>
      <c r="K53" s="185">
        <v>2840497.1</v>
      </c>
      <c r="M53" s="191" t="s">
        <v>312</v>
      </c>
      <c r="N53" s="192">
        <v>36059721</v>
      </c>
      <c r="P53" s="201">
        <v>50</v>
      </c>
      <c r="Q53" s="202" t="s">
        <v>313</v>
      </c>
      <c r="R53" s="185">
        <v>59816214</v>
      </c>
      <c r="S53" s="185">
        <v>11295341.060000001</v>
      </c>
      <c r="T53" s="185">
        <v>71111555</v>
      </c>
      <c r="V53" s="164" t="s">
        <v>310</v>
      </c>
      <c r="W53" s="165">
        <v>2509</v>
      </c>
      <c r="X53" s="166">
        <v>3.4302239999999999</v>
      </c>
      <c r="Y53" s="166">
        <v>3.6936999999999998E-3</v>
      </c>
      <c r="Z53" s="166">
        <v>1.26702E-2</v>
      </c>
      <c r="AA53" s="166">
        <v>3.6108999999999998E-3</v>
      </c>
      <c r="AC53" s="164" t="s">
        <v>313</v>
      </c>
      <c r="AD53" s="185">
        <v>947131646</v>
      </c>
      <c r="AE53" s="166">
        <v>8.2766000000000003E-3</v>
      </c>
      <c r="AF53" s="185">
        <v>6271200.46</v>
      </c>
      <c r="AH53" s="164" t="s">
        <v>312</v>
      </c>
      <c r="AI53" s="165">
        <v>8717</v>
      </c>
      <c r="AJ53" s="165">
        <v>3961</v>
      </c>
      <c r="AK53" s="166">
        <v>2.2007069000000001</v>
      </c>
      <c r="AL53" s="166">
        <v>7.1805999999999997E-3</v>
      </c>
      <c r="AN53" s="164" t="s">
        <v>313</v>
      </c>
      <c r="AO53" s="185">
        <v>947131646</v>
      </c>
      <c r="AP53" s="166">
        <v>6.4647000000000003E-3</v>
      </c>
      <c r="AQ53" s="185">
        <v>1224591.05</v>
      </c>
      <c r="AS53" s="191" t="s">
        <v>312</v>
      </c>
      <c r="AT53" s="192">
        <v>36059721</v>
      </c>
      <c r="AV53" s="201">
        <v>51</v>
      </c>
      <c r="AW53" s="202" t="s">
        <v>314</v>
      </c>
      <c r="AX53" s="185">
        <v>22636370</v>
      </c>
      <c r="AY53" s="185">
        <v>3597794.77</v>
      </c>
      <c r="AZ53" s="185">
        <v>581272.47</v>
      </c>
      <c r="BA53" s="185">
        <v>26815437</v>
      </c>
      <c r="BC53" s="201">
        <v>51</v>
      </c>
      <c r="BD53" s="202" t="s">
        <v>314</v>
      </c>
      <c r="BE53" s="185">
        <v>22636370</v>
      </c>
      <c r="BF53" s="185">
        <v>3597794.77</v>
      </c>
      <c r="BG53" s="185">
        <v>581272.47</v>
      </c>
      <c r="BH53" s="185">
        <v>26815437</v>
      </c>
    </row>
    <row r="54" spans="1:60" ht="15.75" thickBot="1" x14ac:dyDescent="0.3">
      <c r="A54" s="164" t="s">
        <v>311</v>
      </c>
      <c r="B54" s="165">
        <v>3060</v>
      </c>
      <c r="C54" s="166">
        <v>3.717025</v>
      </c>
      <c r="D54" s="166">
        <v>3.0547E-3</v>
      </c>
      <c r="E54" s="166">
        <v>1.13545E-2</v>
      </c>
      <c r="F54" s="166">
        <v>2.9137E-3</v>
      </c>
      <c r="H54" s="164" t="s">
        <v>315</v>
      </c>
      <c r="I54" s="184">
        <v>949487829</v>
      </c>
      <c r="J54" s="166">
        <v>2.5159999999999999E-4</v>
      </c>
      <c r="K54" s="185">
        <v>238888.29</v>
      </c>
      <c r="M54" s="191" t="s">
        <v>313</v>
      </c>
      <c r="N54" s="192">
        <v>59816214</v>
      </c>
      <c r="P54" s="201">
        <v>51</v>
      </c>
      <c r="Q54" s="202" t="s">
        <v>314</v>
      </c>
      <c r="R54" s="185">
        <v>22636370</v>
      </c>
      <c r="S54" s="185">
        <v>2840497.1</v>
      </c>
      <c r="T54" s="185">
        <v>25476867</v>
      </c>
      <c r="V54" s="164" t="s">
        <v>311</v>
      </c>
      <c r="W54" s="165">
        <v>2100</v>
      </c>
      <c r="X54" s="166">
        <v>3.4801289999999998</v>
      </c>
      <c r="Y54" s="166">
        <v>3.0915999999999999E-3</v>
      </c>
      <c r="Z54" s="166">
        <v>1.0758999999999999E-2</v>
      </c>
      <c r="AA54" s="166">
        <v>3.0661999999999998E-3</v>
      </c>
      <c r="AC54" s="164" t="s">
        <v>314</v>
      </c>
      <c r="AD54" s="185">
        <v>947131646</v>
      </c>
      <c r="AE54" s="166">
        <v>4.7482999999999996E-3</v>
      </c>
      <c r="AF54" s="185">
        <v>3597794.77</v>
      </c>
      <c r="AH54" s="164" t="s">
        <v>313</v>
      </c>
      <c r="AI54" s="165">
        <v>10919</v>
      </c>
      <c r="AJ54" s="165">
        <v>5511</v>
      </c>
      <c r="AK54" s="166">
        <v>1.9813101</v>
      </c>
      <c r="AL54" s="166">
        <v>6.4647000000000003E-3</v>
      </c>
      <c r="AN54" s="164" t="s">
        <v>314</v>
      </c>
      <c r="AO54" s="185">
        <v>947131646</v>
      </c>
      <c r="AP54" s="166">
        <v>3.0685999999999999E-3</v>
      </c>
      <c r="AQ54" s="185">
        <v>581272.47</v>
      </c>
      <c r="AS54" s="191" t="s">
        <v>313</v>
      </c>
      <c r="AT54" s="192">
        <v>59816214</v>
      </c>
      <c r="AV54" s="201">
        <v>52</v>
      </c>
      <c r="AW54" s="202" t="s">
        <v>315</v>
      </c>
      <c r="AX54" s="185">
        <v>1227150</v>
      </c>
      <c r="AY54" s="185">
        <v>462764.67</v>
      </c>
      <c r="AZ54" s="185">
        <v>388160.76</v>
      </c>
      <c r="BA54" s="185">
        <v>2078075</v>
      </c>
      <c r="BC54" s="201">
        <v>52</v>
      </c>
      <c r="BD54" s="202" t="s">
        <v>315</v>
      </c>
      <c r="BE54" s="185">
        <v>1227150</v>
      </c>
      <c r="BF54" s="185">
        <v>462764.67</v>
      </c>
      <c r="BG54" s="185">
        <v>388160.76</v>
      </c>
      <c r="BH54" s="185">
        <v>2078075</v>
      </c>
    </row>
    <row r="55" spans="1:60" ht="15.75" thickBot="1" x14ac:dyDescent="0.3">
      <c r="A55" s="164" t="s">
        <v>312</v>
      </c>
      <c r="B55" s="165">
        <v>8717</v>
      </c>
      <c r="C55" s="166">
        <v>4.3502640000000001</v>
      </c>
      <c r="D55" s="166">
        <v>8.7019999999999997E-3</v>
      </c>
      <c r="E55" s="166">
        <v>3.7855899999999998E-2</v>
      </c>
      <c r="F55" s="166">
        <v>9.7143999999999998E-3</v>
      </c>
      <c r="H55" s="164" t="s">
        <v>316</v>
      </c>
      <c r="I55" s="184">
        <v>949487829</v>
      </c>
      <c r="J55" s="166">
        <v>9.9293000000000003E-3</v>
      </c>
      <c r="K55" s="185">
        <v>9427761.0999999996</v>
      </c>
      <c r="M55" s="191" t="s">
        <v>314</v>
      </c>
      <c r="N55" s="192">
        <v>22636370</v>
      </c>
      <c r="P55" s="201">
        <v>52</v>
      </c>
      <c r="Q55" s="202" t="s">
        <v>315</v>
      </c>
      <c r="R55" s="185">
        <v>1227150</v>
      </c>
      <c r="S55" s="185">
        <v>238888.29</v>
      </c>
      <c r="T55" s="185">
        <v>1466038</v>
      </c>
      <c r="V55" s="164" t="s">
        <v>312</v>
      </c>
      <c r="W55" s="165">
        <v>3961</v>
      </c>
      <c r="X55" s="166">
        <v>3.6185610000000001</v>
      </c>
      <c r="Y55" s="166">
        <v>5.8313000000000002E-3</v>
      </c>
      <c r="Z55" s="166">
        <v>2.1100799999999999E-2</v>
      </c>
      <c r="AA55" s="166">
        <v>6.0134999999999997E-3</v>
      </c>
      <c r="AC55" s="164" t="s">
        <v>315</v>
      </c>
      <c r="AD55" s="185">
        <v>947131646</v>
      </c>
      <c r="AE55" s="166">
        <v>6.1070000000000004E-4</v>
      </c>
      <c r="AF55" s="185">
        <v>462764.67</v>
      </c>
      <c r="AH55" s="164" t="s">
        <v>314</v>
      </c>
      <c r="AI55" s="165">
        <v>3096</v>
      </c>
      <c r="AJ55" s="165">
        <v>3292</v>
      </c>
      <c r="AK55" s="166">
        <v>0.94046169999999996</v>
      </c>
      <c r="AL55" s="166">
        <v>3.0685999999999999E-3</v>
      </c>
      <c r="AN55" s="164" t="s">
        <v>315</v>
      </c>
      <c r="AO55" s="185">
        <v>947131646</v>
      </c>
      <c r="AP55" s="166">
        <v>2.0490999999999999E-3</v>
      </c>
      <c r="AQ55" s="185">
        <v>388160.76</v>
      </c>
      <c r="AS55" s="191" t="s">
        <v>314</v>
      </c>
      <c r="AT55" s="192">
        <v>22636370</v>
      </c>
      <c r="AV55" s="201">
        <v>53</v>
      </c>
      <c r="AW55" s="202" t="s">
        <v>316</v>
      </c>
      <c r="AX55" s="185">
        <v>52461356</v>
      </c>
      <c r="AY55" s="185">
        <v>5387278.2699999996</v>
      </c>
      <c r="AZ55" s="185">
        <v>1288684.8999999999</v>
      </c>
      <c r="BA55" s="185">
        <v>59137319</v>
      </c>
      <c r="BC55" s="201">
        <v>53</v>
      </c>
      <c r="BD55" s="202" t="s">
        <v>316</v>
      </c>
      <c r="BE55" s="185">
        <v>52461356</v>
      </c>
      <c r="BF55" s="185">
        <v>5387278.2699999996</v>
      </c>
      <c r="BG55" s="185">
        <v>1288684.8999999999</v>
      </c>
      <c r="BH55" s="185">
        <v>59137319</v>
      </c>
    </row>
    <row r="56" spans="1:60" ht="15.75" thickBot="1" x14ac:dyDescent="0.3">
      <c r="A56" s="164" t="s">
        <v>313</v>
      </c>
      <c r="B56" s="165">
        <v>10919</v>
      </c>
      <c r="C56" s="166">
        <v>4.2530029999999996</v>
      </c>
      <c r="D56" s="166">
        <v>1.0900200000000001E-2</v>
      </c>
      <c r="E56" s="166">
        <v>4.6358499999999997E-2</v>
      </c>
      <c r="F56" s="166">
        <v>1.1896199999999999E-2</v>
      </c>
      <c r="H56" s="164" t="s">
        <v>317</v>
      </c>
      <c r="I56" s="184">
        <v>949487829</v>
      </c>
      <c r="J56" s="166">
        <v>6.0292000000000002E-3</v>
      </c>
      <c r="K56" s="185">
        <v>5724670.6600000001</v>
      </c>
      <c r="M56" s="191" t="s">
        <v>315</v>
      </c>
      <c r="N56" s="192">
        <v>1227150</v>
      </c>
      <c r="P56" s="201">
        <v>53</v>
      </c>
      <c r="Q56" s="202" t="s">
        <v>316</v>
      </c>
      <c r="R56" s="185">
        <v>52461356</v>
      </c>
      <c r="S56" s="185">
        <v>9427761.0999999996</v>
      </c>
      <c r="T56" s="185">
        <v>61889117</v>
      </c>
      <c r="V56" s="164" t="s">
        <v>313</v>
      </c>
      <c r="W56" s="165">
        <v>5511</v>
      </c>
      <c r="X56" s="166">
        <v>3.5795650000000001</v>
      </c>
      <c r="Y56" s="166">
        <v>8.1130999999999998E-3</v>
      </c>
      <c r="Z56" s="166">
        <v>2.9041500000000001E-2</v>
      </c>
      <c r="AA56" s="166">
        <v>8.2766000000000003E-3</v>
      </c>
      <c r="AC56" s="164" t="s">
        <v>316</v>
      </c>
      <c r="AD56" s="185">
        <v>947131646</v>
      </c>
      <c r="AE56" s="166">
        <v>7.11E-3</v>
      </c>
      <c r="AF56" s="185">
        <v>5387278.2699999996</v>
      </c>
      <c r="AH56" s="164" t="s">
        <v>315</v>
      </c>
      <c r="AI56" s="166">
        <v>260</v>
      </c>
      <c r="AJ56" s="166">
        <v>414</v>
      </c>
      <c r="AK56" s="166">
        <v>0.62801929999999995</v>
      </c>
      <c r="AL56" s="166">
        <v>2.0490999999999999E-3</v>
      </c>
      <c r="AN56" s="164" t="s">
        <v>316</v>
      </c>
      <c r="AO56" s="185">
        <v>947131646</v>
      </c>
      <c r="AP56" s="166">
        <v>6.8031000000000003E-3</v>
      </c>
      <c r="AQ56" s="185">
        <v>1288684.8999999999</v>
      </c>
      <c r="AS56" s="191" t="s">
        <v>315</v>
      </c>
      <c r="AT56" s="192">
        <v>1227150</v>
      </c>
      <c r="AV56" s="201">
        <v>54</v>
      </c>
      <c r="AW56" s="202" t="s">
        <v>317</v>
      </c>
      <c r="AX56" s="185">
        <v>16308032</v>
      </c>
      <c r="AY56" s="185">
        <v>6016187.6799999997</v>
      </c>
      <c r="AZ56" s="185">
        <v>678969.75</v>
      </c>
      <c r="BA56" s="185">
        <v>23003189</v>
      </c>
      <c r="BC56" s="201">
        <v>54</v>
      </c>
      <c r="BD56" s="202" t="s">
        <v>317</v>
      </c>
      <c r="BE56" s="185">
        <v>16308032</v>
      </c>
      <c r="BF56" s="185">
        <v>6016187.6799999997</v>
      </c>
      <c r="BG56" s="185">
        <v>678969.75</v>
      </c>
      <c r="BH56" s="185">
        <v>23003189</v>
      </c>
    </row>
    <row r="57" spans="1:60" ht="15.75" thickBot="1" x14ac:dyDescent="0.3">
      <c r="A57" s="164" t="s">
        <v>314</v>
      </c>
      <c r="B57" s="165">
        <v>3096</v>
      </c>
      <c r="C57" s="166">
        <v>3.772008</v>
      </c>
      <c r="D57" s="166">
        <v>3.0907E-3</v>
      </c>
      <c r="E57" s="166">
        <v>1.1658E-2</v>
      </c>
      <c r="F57" s="166">
        <v>2.9916000000000001E-3</v>
      </c>
      <c r="H57" s="164" t="s">
        <v>318</v>
      </c>
      <c r="I57" s="184">
        <v>949487829</v>
      </c>
      <c r="J57" s="166">
        <v>1.3259999999999999E-3</v>
      </c>
      <c r="K57" s="185">
        <v>1259057.6299999999</v>
      </c>
      <c r="M57" s="191" t="s">
        <v>316</v>
      </c>
      <c r="N57" s="192">
        <v>52461356</v>
      </c>
      <c r="P57" s="201">
        <v>54</v>
      </c>
      <c r="Q57" s="202" t="s">
        <v>317</v>
      </c>
      <c r="R57" s="185">
        <v>16308032</v>
      </c>
      <c r="S57" s="185">
        <v>5724670.6600000001</v>
      </c>
      <c r="T57" s="185">
        <v>22032703</v>
      </c>
      <c r="V57" s="164" t="s">
        <v>314</v>
      </c>
      <c r="W57" s="165">
        <v>3292</v>
      </c>
      <c r="X57" s="166">
        <v>3.4378470000000001</v>
      </c>
      <c r="Y57" s="166">
        <v>4.8463999999999998E-3</v>
      </c>
      <c r="Z57" s="166">
        <v>1.6661200000000001E-2</v>
      </c>
      <c r="AA57" s="166">
        <v>4.7482999999999996E-3</v>
      </c>
      <c r="AC57" s="164" t="s">
        <v>317</v>
      </c>
      <c r="AD57" s="185">
        <v>947131646</v>
      </c>
      <c r="AE57" s="166">
        <v>7.9399999999999991E-3</v>
      </c>
      <c r="AF57" s="185">
        <v>6016187.6799999997</v>
      </c>
      <c r="AH57" s="164" t="s">
        <v>316</v>
      </c>
      <c r="AI57" s="165">
        <v>10571</v>
      </c>
      <c r="AJ57" s="165">
        <v>5070</v>
      </c>
      <c r="AK57" s="166">
        <v>2.0850099000000002</v>
      </c>
      <c r="AL57" s="166">
        <v>6.8031000000000003E-3</v>
      </c>
      <c r="AN57" s="164" t="s">
        <v>317</v>
      </c>
      <c r="AO57" s="185">
        <v>947131646</v>
      </c>
      <c r="AP57" s="166">
        <v>3.5842999999999999E-3</v>
      </c>
      <c r="AQ57" s="185">
        <v>678969.75</v>
      </c>
      <c r="AS57" s="191" t="s">
        <v>316</v>
      </c>
      <c r="AT57" s="192">
        <v>52461356</v>
      </c>
      <c r="AV57" s="201">
        <v>55</v>
      </c>
      <c r="AW57" s="202" t="s">
        <v>318</v>
      </c>
      <c r="AX57" s="185">
        <v>5342121</v>
      </c>
      <c r="AY57" s="185">
        <v>1525318.82</v>
      </c>
      <c r="AZ57" s="185">
        <v>609938.85</v>
      </c>
      <c r="BA57" s="185">
        <v>7477379</v>
      </c>
      <c r="BC57" s="201">
        <v>55</v>
      </c>
      <c r="BD57" s="202" t="s">
        <v>318</v>
      </c>
      <c r="BE57" s="185">
        <v>5342121</v>
      </c>
      <c r="BF57" s="185">
        <v>1525318.82</v>
      </c>
      <c r="BG57" s="185">
        <v>609938.85</v>
      </c>
      <c r="BH57" s="185">
        <v>7477379</v>
      </c>
    </row>
    <row r="58" spans="1:60" ht="15.75" thickBot="1" x14ac:dyDescent="0.3">
      <c r="A58" s="164" t="s">
        <v>315</v>
      </c>
      <c r="B58" s="166">
        <v>260</v>
      </c>
      <c r="C58" s="166">
        <v>3.7774670000000001</v>
      </c>
      <c r="D58" s="166">
        <v>2.5960000000000002E-4</v>
      </c>
      <c r="E58" s="166">
        <v>9.8039999999999998E-4</v>
      </c>
      <c r="F58" s="166">
        <v>2.5159999999999999E-4</v>
      </c>
      <c r="H58" s="164" t="s">
        <v>319</v>
      </c>
      <c r="I58" s="184">
        <v>949487829</v>
      </c>
      <c r="J58" s="166">
        <v>2.4120000000000001E-4</v>
      </c>
      <c r="K58" s="185">
        <v>229032.17</v>
      </c>
      <c r="M58" s="191" t="s">
        <v>317</v>
      </c>
      <c r="N58" s="192">
        <v>16308032</v>
      </c>
      <c r="P58" s="201">
        <v>55</v>
      </c>
      <c r="Q58" s="202" t="s">
        <v>318</v>
      </c>
      <c r="R58" s="185">
        <v>5342121</v>
      </c>
      <c r="S58" s="185">
        <v>1259057.6299999999</v>
      </c>
      <c r="T58" s="185">
        <v>6601179</v>
      </c>
      <c r="V58" s="164" t="s">
        <v>315</v>
      </c>
      <c r="W58" s="166">
        <v>414</v>
      </c>
      <c r="X58" s="166">
        <v>3.5161690000000001</v>
      </c>
      <c r="Y58" s="166">
        <v>6.0950000000000002E-4</v>
      </c>
      <c r="Z58" s="166">
        <v>2.1429999999999999E-3</v>
      </c>
      <c r="AA58" s="166">
        <v>6.1070000000000004E-4</v>
      </c>
      <c r="AC58" s="164" t="s">
        <v>318</v>
      </c>
      <c r="AD58" s="185">
        <v>947131646</v>
      </c>
      <c r="AE58" s="166">
        <v>2.0130999999999999E-3</v>
      </c>
      <c r="AF58" s="185">
        <v>1525318.82</v>
      </c>
      <c r="AH58" s="164" t="s">
        <v>317</v>
      </c>
      <c r="AI58" s="165">
        <v>5753</v>
      </c>
      <c r="AJ58" s="165">
        <v>5237</v>
      </c>
      <c r="AK58" s="166">
        <v>1.0985297000000001</v>
      </c>
      <c r="AL58" s="166">
        <v>3.5842999999999999E-3</v>
      </c>
      <c r="AN58" s="164" t="s">
        <v>318</v>
      </c>
      <c r="AO58" s="185">
        <v>947131646</v>
      </c>
      <c r="AP58" s="166">
        <v>3.2198999999999999E-3</v>
      </c>
      <c r="AQ58" s="185">
        <v>609938.85</v>
      </c>
      <c r="AS58" s="191" t="s">
        <v>317</v>
      </c>
      <c r="AT58" s="192">
        <v>16308032</v>
      </c>
      <c r="AV58" s="201">
        <v>56</v>
      </c>
      <c r="AW58" s="202" t="s">
        <v>319</v>
      </c>
      <c r="AX58" s="185">
        <v>1689570</v>
      </c>
      <c r="AY58" s="185">
        <v>443344.8</v>
      </c>
      <c r="AZ58" s="185">
        <v>408017.77</v>
      </c>
      <c r="BA58" s="185">
        <v>2540933</v>
      </c>
      <c r="BC58" s="201">
        <v>56</v>
      </c>
      <c r="BD58" s="202" t="s">
        <v>319</v>
      </c>
      <c r="BE58" s="185">
        <v>1689570</v>
      </c>
      <c r="BF58" s="185">
        <v>443344.8</v>
      </c>
      <c r="BG58" s="185">
        <v>408017.77</v>
      </c>
      <c r="BH58" s="185">
        <v>2540933</v>
      </c>
    </row>
    <row r="59" spans="1:60" ht="15.75" thickBot="1" x14ac:dyDescent="0.3">
      <c r="A59" s="164" t="s">
        <v>316</v>
      </c>
      <c r="B59" s="165">
        <v>10571</v>
      </c>
      <c r="C59" s="166">
        <v>3.6666690000000002</v>
      </c>
      <c r="D59" s="166">
        <v>1.0552799999999999E-2</v>
      </c>
      <c r="E59" s="166">
        <v>3.8693499999999999E-2</v>
      </c>
      <c r="F59" s="166">
        <v>9.9293000000000003E-3</v>
      </c>
      <c r="H59" s="164" t="s">
        <v>320</v>
      </c>
      <c r="I59" s="184">
        <v>949487829</v>
      </c>
      <c r="J59" s="166">
        <v>2.7406000000000002E-3</v>
      </c>
      <c r="K59" s="185">
        <v>2602142.38</v>
      </c>
      <c r="M59" s="191" t="s">
        <v>318</v>
      </c>
      <c r="N59" s="192">
        <v>5342121</v>
      </c>
      <c r="P59" s="201">
        <v>56</v>
      </c>
      <c r="Q59" s="202" t="s">
        <v>319</v>
      </c>
      <c r="R59" s="185">
        <v>1689570</v>
      </c>
      <c r="S59" s="185">
        <v>229032.17</v>
      </c>
      <c r="T59" s="185">
        <v>1918602</v>
      </c>
      <c r="V59" s="164" t="s">
        <v>316</v>
      </c>
      <c r="W59" s="165">
        <v>5070</v>
      </c>
      <c r="X59" s="166">
        <v>3.3424999999999998</v>
      </c>
      <c r="Y59" s="166">
        <v>7.4638999999999999E-3</v>
      </c>
      <c r="Z59" s="166">
        <v>2.4948100000000001E-2</v>
      </c>
      <c r="AA59" s="166">
        <v>7.11E-3</v>
      </c>
      <c r="AC59" s="164" t="s">
        <v>319</v>
      </c>
      <c r="AD59" s="185">
        <v>947131646</v>
      </c>
      <c r="AE59" s="166">
        <v>5.8509999999999996E-4</v>
      </c>
      <c r="AF59" s="185">
        <v>443344.8</v>
      </c>
      <c r="AH59" s="164" t="s">
        <v>318</v>
      </c>
      <c r="AI59" s="165">
        <v>1350</v>
      </c>
      <c r="AJ59" s="165">
        <v>1368</v>
      </c>
      <c r="AK59" s="166">
        <v>0.98684210000000006</v>
      </c>
      <c r="AL59" s="166">
        <v>3.2198999999999999E-3</v>
      </c>
      <c r="AN59" s="164" t="s">
        <v>319</v>
      </c>
      <c r="AO59" s="185">
        <v>947131646</v>
      </c>
      <c r="AP59" s="166">
        <v>2.1540000000000001E-3</v>
      </c>
      <c r="AQ59" s="185">
        <v>408017.77</v>
      </c>
      <c r="AS59" s="191" t="s">
        <v>318</v>
      </c>
      <c r="AT59" s="192">
        <v>5342121</v>
      </c>
      <c r="AV59" s="201">
        <v>57</v>
      </c>
      <c r="AW59" s="202" t="s">
        <v>320</v>
      </c>
      <c r="AX59" s="185">
        <v>12865725</v>
      </c>
      <c r="AY59" s="185">
        <v>2219687.7599999998</v>
      </c>
      <c r="AZ59" s="185">
        <v>850276.7</v>
      </c>
      <c r="BA59" s="185">
        <v>15935689</v>
      </c>
      <c r="BC59" s="201">
        <v>57</v>
      </c>
      <c r="BD59" s="202" t="s">
        <v>320</v>
      </c>
      <c r="BE59" s="185">
        <v>12865725</v>
      </c>
      <c r="BF59" s="185">
        <v>2219687.7599999998</v>
      </c>
      <c r="BG59" s="185">
        <v>850276.7</v>
      </c>
      <c r="BH59" s="185">
        <v>15935689</v>
      </c>
    </row>
    <row r="60" spans="1:60" ht="15.75" thickBot="1" x14ac:dyDescent="0.3">
      <c r="A60" s="164" t="s">
        <v>317</v>
      </c>
      <c r="B60" s="165">
        <v>5753</v>
      </c>
      <c r="C60" s="166">
        <v>4.0910549999999999</v>
      </c>
      <c r="D60" s="166">
        <v>5.7431000000000001E-3</v>
      </c>
      <c r="E60" s="166">
        <v>2.34953E-2</v>
      </c>
      <c r="F60" s="166">
        <v>6.0292000000000002E-3</v>
      </c>
      <c r="H60" s="164" t="s">
        <v>321</v>
      </c>
      <c r="I60" s="184">
        <v>949487829</v>
      </c>
      <c r="J60" s="166">
        <v>6.8929999999999998E-3</v>
      </c>
      <c r="K60" s="185">
        <v>6544846.1100000003</v>
      </c>
      <c r="M60" s="191" t="s">
        <v>319</v>
      </c>
      <c r="N60" s="192">
        <v>1689570</v>
      </c>
      <c r="P60" s="201">
        <v>57</v>
      </c>
      <c r="Q60" s="202" t="s">
        <v>320</v>
      </c>
      <c r="R60" s="185">
        <v>12865725</v>
      </c>
      <c r="S60" s="185">
        <v>2602142.38</v>
      </c>
      <c r="T60" s="185">
        <v>15467867</v>
      </c>
      <c r="V60" s="164" t="s">
        <v>317</v>
      </c>
      <c r="W60" s="165">
        <v>5237</v>
      </c>
      <c r="X60" s="166">
        <v>3.6136720000000002</v>
      </c>
      <c r="Y60" s="166">
        <v>7.7098000000000002E-3</v>
      </c>
      <c r="Z60" s="166">
        <v>2.7860599999999999E-2</v>
      </c>
      <c r="AA60" s="166">
        <v>7.9399999999999991E-3</v>
      </c>
      <c r="AC60" s="164" t="s">
        <v>320</v>
      </c>
      <c r="AD60" s="185">
        <v>947131646</v>
      </c>
      <c r="AE60" s="166">
        <v>2.9294999999999998E-3</v>
      </c>
      <c r="AF60" s="185">
        <v>2219687.7599999998</v>
      </c>
      <c r="AH60" s="164" t="s">
        <v>319</v>
      </c>
      <c r="AI60" s="166">
        <v>270</v>
      </c>
      <c r="AJ60" s="166">
        <v>409</v>
      </c>
      <c r="AK60" s="166">
        <v>0.66014669999999998</v>
      </c>
      <c r="AL60" s="166">
        <v>2.1540000000000001E-3</v>
      </c>
      <c r="AN60" s="164" t="s">
        <v>320</v>
      </c>
      <c r="AO60" s="185">
        <v>947131646</v>
      </c>
      <c r="AP60" s="166">
        <v>4.4887E-3</v>
      </c>
      <c r="AQ60" s="185">
        <v>850276.7</v>
      </c>
      <c r="AS60" s="191" t="s">
        <v>319</v>
      </c>
      <c r="AT60" s="192">
        <v>1689570</v>
      </c>
      <c r="AV60" s="201">
        <v>58</v>
      </c>
      <c r="AW60" s="202" t="s">
        <v>321</v>
      </c>
      <c r="AX60" s="185">
        <v>54273938</v>
      </c>
      <c r="AY60" s="185">
        <v>3796230.22</v>
      </c>
      <c r="AZ60" s="185">
        <v>1178996.1000000001</v>
      </c>
      <c r="BA60" s="185">
        <v>59249164</v>
      </c>
      <c r="BC60" s="201">
        <v>58</v>
      </c>
      <c r="BD60" s="202" t="s">
        <v>321</v>
      </c>
      <c r="BE60" s="185">
        <v>54273938</v>
      </c>
      <c r="BF60" s="185">
        <v>3796230.22</v>
      </c>
      <c r="BG60" s="185">
        <v>1178996.1000000001</v>
      </c>
      <c r="BH60" s="185">
        <v>59249164</v>
      </c>
    </row>
    <row r="61" spans="1:60" ht="15.75" thickBot="1" x14ac:dyDescent="0.3">
      <c r="A61" s="164" t="s">
        <v>318</v>
      </c>
      <c r="B61" s="165">
        <v>1350</v>
      </c>
      <c r="C61" s="166">
        <v>3.8343440000000002</v>
      </c>
      <c r="D61" s="166">
        <v>1.3477000000000001E-3</v>
      </c>
      <c r="E61" s="166">
        <v>5.1673999999999999E-3</v>
      </c>
      <c r="F61" s="166">
        <v>1.3259999999999999E-3</v>
      </c>
      <c r="H61" s="164" t="s">
        <v>322</v>
      </c>
      <c r="I61" s="184">
        <v>949487829</v>
      </c>
      <c r="J61" s="166">
        <v>4.2079999999999998E-4</v>
      </c>
      <c r="K61" s="185">
        <v>399525.49</v>
      </c>
      <c r="M61" s="191" t="s">
        <v>320</v>
      </c>
      <c r="N61" s="192">
        <v>12865725</v>
      </c>
      <c r="P61" s="201">
        <v>58</v>
      </c>
      <c r="Q61" s="202" t="s">
        <v>321</v>
      </c>
      <c r="R61" s="185">
        <v>54273938</v>
      </c>
      <c r="S61" s="185">
        <v>6544846.1100000003</v>
      </c>
      <c r="T61" s="185">
        <v>60818784</v>
      </c>
      <c r="V61" s="164" t="s">
        <v>318</v>
      </c>
      <c r="W61" s="165">
        <v>1368</v>
      </c>
      <c r="X61" s="166">
        <v>3.507393</v>
      </c>
      <c r="Y61" s="166">
        <v>2.0138999999999999E-3</v>
      </c>
      <c r="Z61" s="166">
        <v>7.0637E-3</v>
      </c>
      <c r="AA61" s="166">
        <v>2.0130999999999999E-3</v>
      </c>
      <c r="AC61" s="164" t="s">
        <v>321</v>
      </c>
      <c r="AD61" s="185">
        <v>947131646</v>
      </c>
      <c r="AE61" s="166">
        <v>5.0102000000000002E-3</v>
      </c>
      <c r="AF61" s="185">
        <v>3796230.22</v>
      </c>
      <c r="AH61" s="164" t="s">
        <v>320</v>
      </c>
      <c r="AI61" s="165">
        <v>2728</v>
      </c>
      <c r="AJ61" s="165">
        <v>1983</v>
      </c>
      <c r="AK61" s="166">
        <v>1.3756934000000001</v>
      </c>
      <c r="AL61" s="166">
        <v>4.4887E-3</v>
      </c>
      <c r="AN61" s="164" t="s">
        <v>321</v>
      </c>
      <c r="AO61" s="185">
        <v>947131646</v>
      </c>
      <c r="AP61" s="166">
        <v>6.2240000000000004E-3</v>
      </c>
      <c r="AQ61" s="185">
        <v>1178996.1000000001</v>
      </c>
      <c r="AS61" s="191" t="s">
        <v>320</v>
      </c>
      <c r="AT61" s="192">
        <v>12865725</v>
      </c>
      <c r="AV61" s="201">
        <v>59</v>
      </c>
      <c r="AW61" s="202" t="s">
        <v>322</v>
      </c>
      <c r="AX61" s="185">
        <v>2262673</v>
      </c>
      <c r="AY61" s="185">
        <v>563239.25</v>
      </c>
      <c r="AZ61" s="185">
        <v>515252.02</v>
      </c>
      <c r="BA61" s="185">
        <v>3341164</v>
      </c>
      <c r="BC61" s="201">
        <v>59</v>
      </c>
      <c r="BD61" s="202" t="s">
        <v>322</v>
      </c>
      <c r="BE61" s="185">
        <v>2262673</v>
      </c>
      <c r="BF61" s="185">
        <v>563239.25</v>
      </c>
      <c r="BG61" s="185">
        <v>515252.02</v>
      </c>
      <c r="BH61" s="185">
        <v>3341164</v>
      </c>
    </row>
    <row r="62" spans="1:60" ht="23.25" thickBot="1" x14ac:dyDescent="0.3">
      <c r="A62" s="164" t="s">
        <v>319</v>
      </c>
      <c r="B62" s="166">
        <v>270</v>
      </c>
      <c r="C62" s="166">
        <v>3.487482</v>
      </c>
      <c r="D62" s="166">
        <v>2.6949999999999999E-4</v>
      </c>
      <c r="E62" s="166">
        <v>9.3999999999999997E-4</v>
      </c>
      <c r="F62" s="166">
        <v>2.4120000000000001E-4</v>
      </c>
      <c r="H62" s="164" t="s">
        <v>323</v>
      </c>
      <c r="I62" s="184">
        <v>949487829</v>
      </c>
      <c r="J62" s="166">
        <v>4.0147000000000004E-3</v>
      </c>
      <c r="K62" s="185">
        <v>3811920.75</v>
      </c>
      <c r="M62" s="191" t="s">
        <v>321</v>
      </c>
      <c r="N62" s="192">
        <v>54273938</v>
      </c>
      <c r="P62" s="201">
        <v>59</v>
      </c>
      <c r="Q62" s="202" t="s">
        <v>322</v>
      </c>
      <c r="R62" s="185">
        <v>2262673</v>
      </c>
      <c r="S62" s="185">
        <v>399525.49</v>
      </c>
      <c r="T62" s="185">
        <v>2662198</v>
      </c>
      <c r="V62" s="164" t="s">
        <v>319</v>
      </c>
      <c r="W62" s="166">
        <v>409</v>
      </c>
      <c r="X62" s="166">
        <v>3.4097949999999999</v>
      </c>
      <c r="Y62" s="166">
        <v>6.0210000000000005E-4</v>
      </c>
      <c r="Z62" s="166">
        <v>2.0531E-3</v>
      </c>
      <c r="AA62" s="166">
        <v>5.8509999999999996E-4</v>
      </c>
      <c r="AC62" s="164" t="s">
        <v>322</v>
      </c>
      <c r="AD62" s="185">
        <v>947131646</v>
      </c>
      <c r="AE62" s="166">
        <v>7.4330000000000002E-4</v>
      </c>
      <c r="AF62" s="185">
        <v>563239.25</v>
      </c>
      <c r="AH62" s="164" t="s">
        <v>321</v>
      </c>
      <c r="AI62" s="165">
        <v>6375</v>
      </c>
      <c r="AJ62" s="165">
        <v>3342</v>
      </c>
      <c r="AK62" s="166">
        <v>1.9075404</v>
      </c>
      <c r="AL62" s="166">
        <v>6.2240000000000004E-3</v>
      </c>
      <c r="AN62" s="164" t="s">
        <v>322</v>
      </c>
      <c r="AO62" s="185">
        <v>947131646</v>
      </c>
      <c r="AP62" s="166">
        <v>2.7201E-3</v>
      </c>
      <c r="AQ62" s="185">
        <v>515252.02</v>
      </c>
      <c r="AS62" s="191" t="s">
        <v>321</v>
      </c>
      <c r="AT62" s="192">
        <v>54273938</v>
      </c>
      <c r="AV62" s="201">
        <v>60</v>
      </c>
      <c r="AW62" s="202" t="s">
        <v>323</v>
      </c>
      <c r="AX62" s="185">
        <v>7919774</v>
      </c>
      <c r="AY62" s="185">
        <v>2245621.7000000002</v>
      </c>
      <c r="AZ62" s="185">
        <v>1242607.92</v>
      </c>
      <c r="BA62" s="185">
        <v>11408004</v>
      </c>
      <c r="BC62" s="201">
        <v>60</v>
      </c>
      <c r="BD62" s="202" t="s">
        <v>323</v>
      </c>
      <c r="BE62" s="185">
        <v>7919774</v>
      </c>
      <c r="BF62" s="185">
        <v>2245621.7000000002</v>
      </c>
      <c r="BG62" s="185">
        <v>1242607.92</v>
      </c>
      <c r="BH62" s="185">
        <v>11408004</v>
      </c>
    </row>
    <row r="63" spans="1:60" ht="23.25" thickBot="1" x14ac:dyDescent="0.3">
      <c r="A63" s="164" t="s">
        <v>320</v>
      </c>
      <c r="B63" s="165">
        <v>2728</v>
      </c>
      <c r="C63" s="166">
        <v>3.921624</v>
      </c>
      <c r="D63" s="166">
        <v>2.7233000000000001E-3</v>
      </c>
      <c r="E63" s="166">
        <v>1.06797E-2</v>
      </c>
      <c r="F63" s="166">
        <v>2.7406000000000002E-3</v>
      </c>
      <c r="H63" s="164" t="s">
        <v>324</v>
      </c>
      <c r="I63" s="184">
        <v>949487829</v>
      </c>
      <c r="J63" s="166">
        <v>8.6916000000000007E-3</v>
      </c>
      <c r="K63" s="185">
        <v>8252606.4100000001</v>
      </c>
      <c r="M63" s="191" t="s">
        <v>322</v>
      </c>
      <c r="N63" s="192">
        <v>2262673</v>
      </c>
      <c r="P63" s="201">
        <v>60</v>
      </c>
      <c r="Q63" s="202" t="s">
        <v>323</v>
      </c>
      <c r="R63" s="185">
        <v>7919774</v>
      </c>
      <c r="S63" s="185">
        <v>3811920.75</v>
      </c>
      <c r="T63" s="185">
        <v>11731695</v>
      </c>
      <c r="V63" s="164" t="s">
        <v>320</v>
      </c>
      <c r="W63" s="165">
        <v>1983</v>
      </c>
      <c r="X63" s="166">
        <v>3.5211060000000001</v>
      </c>
      <c r="Y63" s="166">
        <v>2.9193000000000001E-3</v>
      </c>
      <c r="Z63" s="166">
        <v>1.02792E-2</v>
      </c>
      <c r="AA63" s="166">
        <v>2.9294999999999998E-3</v>
      </c>
      <c r="AC63" s="164" t="s">
        <v>323</v>
      </c>
      <c r="AD63" s="185">
        <v>947131646</v>
      </c>
      <c r="AE63" s="166">
        <v>2.9637000000000001E-3</v>
      </c>
      <c r="AF63" s="185">
        <v>2245621.7000000002</v>
      </c>
      <c r="AH63" s="164" t="s">
        <v>322</v>
      </c>
      <c r="AI63" s="166">
        <v>446</v>
      </c>
      <c r="AJ63" s="166">
        <v>535</v>
      </c>
      <c r="AK63" s="166">
        <v>0.83364490000000002</v>
      </c>
      <c r="AL63" s="166">
        <v>2.7201E-3</v>
      </c>
      <c r="AN63" s="164" t="s">
        <v>323</v>
      </c>
      <c r="AO63" s="185">
        <v>947131646</v>
      </c>
      <c r="AP63" s="166">
        <v>6.5598000000000002E-3</v>
      </c>
      <c r="AQ63" s="185">
        <v>1242607.92</v>
      </c>
      <c r="AS63" s="191" t="s">
        <v>322</v>
      </c>
      <c r="AT63" s="192">
        <v>2262673</v>
      </c>
      <c r="AV63" s="201">
        <v>61</v>
      </c>
      <c r="AW63" s="202" t="s">
        <v>324</v>
      </c>
      <c r="AX63" s="185">
        <v>39003535</v>
      </c>
      <c r="AY63" s="185">
        <v>8901649.1300000008</v>
      </c>
      <c r="AZ63" s="185">
        <v>653823.02</v>
      </c>
      <c r="BA63" s="185">
        <v>48559007</v>
      </c>
      <c r="BC63" s="201">
        <v>61</v>
      </c>
      <c r="BD63" s="202" t="s">
        <v>324</v>
      </c>
      <c r="BE63" s="185">
        <v>39003535</v>
      </c>
      <c r="BF63" s="185">
        <v>8901649.1300000008</v>
      </c>
      <c r="BG63" s="185">
        <v>653823.02</v>
      </c>
      <c r="BH63" s="185">
        <v>48559007</v>
      </c>
    </row>
    <row r="64" spans="1:60" ht="23.25" thickBot="1" x14ac:dyDescent="0.3">
      <c r="A64" s="164" t="s">
        <v>321</v>
      </c>
      <c r="B64" s="165">
        <v>6375</v>
      </c>
      <c r="C64" s="166">
        <v>4.2208360000000003</v>
      </c>
      <c r="D64" s="166">
        <v>6.3639999999999999E-3</v>
      </c>
      <c r="E64" s="166">
        <v>2.6861400000000001E-2</v>
      </c>
      <c r="F64" s="166">
        <v>6.8929999999999998E-3</v>
      </c>
      <c r="H64" s="164" t="s">
        <v>325</v>
      </c>
      <c r="I64" s="184">
        <v>949487829</v>
      </c>
      <c r="J64" s="166">
        <v>6.9539999999999999E-4</v>
      </c>
      <c r="K64" s="185">
        <v>660265.79</v>
      </c>
      <c r="M64" s="191" t="s">
        <v>323</v>
      </c>
      <c r="N64" s="192">
        <v>7919774</v>
      </c>
      <c r="P64" s="201">
        <v>61</v>
      </c>
      <c r="Q64" s="202" t="s">
        <v>324</v>
      </c>
      <c r="R64" s="185">
        <v>39003535</v>
      </c>
      <c r="S64" s="185">
        <v>8252606.4100000001</v>
      </c>
      <c r="T64" s="185">
        <v>47256141</v>
      </c>
      <c r="V64" s="164" t="s">
        <v>321</v>
      </c>
      <c r="W64" s="165">
        <v>3342</v>
      </c>
      <c r="X64" s="166">
        <v>3.5731890000000002</v>
      </c>
      <c r="Y64" s="166">
        <v>4.9199999999999999E-3</v>
      </c>
      <c r="Z64" s="166">
        <v>1.7580100000000001E-2</v>
      </c>
      <c r="AA64" s="166">
        <v>5.0102000000000002E-3</v>
      </c>
      <c r="AC64" s="164" t="s">
        <v>324</v>
      </c>
      <c r="AD64" s="185">
        <v>947131646</v>
      </c>
      <c r="AE64" s="166">
        <v>1.17482E-2</v>
      </c>
      <c r="AF64" s="185">
        <v>8901649.1300000008</v>
      </c>
      <c r="AH64" s="164" t="s">
        <v>323</v>
      </c>
      <c r="AI64" s="165">
        <v>3844</v>
      </c>
      <c r="AJ64" s="165">
        <v>1912</v>
      </c>
      <c r="AK64" s="166">
        <v>2.0104603000000001</v>
      </c>
      <c r="AL64" s="166">
        <v>6.5598000000000002E-3</v>
      </c>
      <c r="AN64" s="164" t="s">
        <v>324</v>
      </c>
      <c r="AO64" s="185">
        <v>947131646</v>
      </c>
      <c r="AP64" s="166">
        <v>3.4516E-3</v>
      </c>
      <c r="AQ64" s="185">
        <v>653823.02</v>
      </c>
      <c r="AS64" s="191" t="s">
        <v>323</v>
      </c>
      <c r="AT64" s="192">
        <v>7919774</v>
      </c>
      <c r="AV64" s="201">
        <v>62</v>
      </c>
      <c r="AW64" s="202" t="s">
        <v>325</v>
      </c>
      <c r="AX64" s="185">
        <v>3280125</v>
      </c>
      <c r="AY64" s="185">
        <v>1112132.8400000001</v>
      </c>
      <c r="AZ64" s="185">
        <v>457574.22</v>
      </c>
      <c r="BA64" s="185">
        <v>4849832</v>
      </c>
      <c r="BC64" s="201">
        <v>62</v>
      </c>
      <c r="BD64" s="202" t="s">
        <v>325</v>
      </c>
      <c r="BE64" s="185">
        <v>3280125</v>
      </c>
      <c r="BF64" s="185">
        <v>1112132.8400000001</v>
      </c>
      <c r="BG64" s="185">
        <v>457574.22</v>
      </c>
      <c r="BH64" s="185">
        <v>4849832</v>
      </c>
    </row>
    <row r="65" spans="1:60" ht="15.75" thickBot="1" x14ac:dyDescent="0.3">
      <c r="A65" s="164" t="s">
        <v>322</v>
      </c>
      <c r="B65" s="166">
        <v>446</v>
      </c>
      <c r="C65" s="166">
        <v>3.6828910000000001</v>
      </c>
      <c r="D65" s="166">
        <v>4.4519999999999998E-4</v>
      </c>
      <c r="E65" s="166">
        <v>1.6397E-3</v>
      </c>
      <c r="F65" s="166">
        <v>4.2079999999999998E-4</v>
      </c>
      <c r="H65" s="164" t="s">
        <v>326</v>
      </c>
      <c r="I65" s="184">
        <v>949487829</v>
      </c>
      <c r="J65" s="166">
        <v>2.1640000000000001E-3</v>
      </c>
      <c r="K65" s="185">
        <v>2054668.5</v>
      </c>
      <c r="M65" s="191" t="s">
        <v>324</v>
      </c>
      <c r="N65" s="192">
        <v>39003535</v>
      </c>
      <c r="P65" s="201">
        <v>62</v>
      </c>
      <c r="Q65" s="202" t="s">
        <v>325</v>
      </c>
      <c r="R65" s="185">
        <v>3280125</v>
      </c>
      <c r="S65" s="185">
        <v>660265.79</v>
      </c>
      <c r="T65" s="185">
        <v>3940391</v>
      </c>
      <c r="V65" s="164" t="s">
        <v>322</v>
      </c>
      <c r="W65" s="166">
        <v>535</v>
      </c>
      <c r="X65" s="166">
        <v>3.3116850000000002</v>
      </c>
      <c r="Y65" s="166">
        <v>7.8759999999999995E-4</v>
      </c>
      <c r="Z65" s="166">
        <v>2.6083E-3</v>
      </c>
      <c r="AA65" s="166">
        <v>7.4330000000000002E-4</v>
      </c>
      <c r="AC65" s="164" t="s">
        <v>325</v>
      </c>
      <c r="AD65" s="185">
        <v>947131646</v>
      </c>
      <c r="AE65" s="166">
        <v>1.4678E-3</v>
      </c>
      <c r="AF65" s="185">
        <v>1112132.8400000001</v>
      </c>
      <c r="AH65" s="164" t="s">
        <v>324</v>
      </c>
      <c r="AI65" s="165">
        <v>8321</v>
      </c>
      <c r="AJ65" s="165">
        <v>7866</v>
      </c>
      <c r="AK65" s="166">
        <v>1.0578438999999999</v>
      </c>
      <c r="AL65" s="166">
        <v>3.4516E-3</v>
      </c>
      <c r="AN65" s="164" t="s">
        <v>325</v>
      </c>
      <c r="AO65" s="185">
        <v>947131646</v>
      </c>
      <c r="AP65" s="166">
        <v>2.4156E-3</v>
      </c>
      <c r="AQ65" s="185">
        <v>457574.22</v>
      </c>
      <c r="AS65" s="191" t="s">
        <v>324</v>
      </c>
      <c r="AT65" s="192">
        <v>39003535</v>
      </c>
      <c r="AV65" s="201">
        <v>63</v>
      </c>
      <c r="AW65" s="202" t="s">
        <v>326</v>
      </c>
      <c r="AX65" s="185">
        <v>10228428</v>
      </c>
      <c r="AY65" s="185">
        <v>1294035.72</v>
      </c>
      <c r="AZ65" s="185">
        <v>1222947.3600000001</v>
      </c>
      <c r="BA65" s="185">
        <v>12745411</v>
      </c>
      <c r="BC65" s="201">
        <v>63</v>
      </c>
      <c r="BD65" s="202" t="s">
        <v>326</v>
      </c>
      <c r="BE65" s="185">
        <v>10228428</v>
      </c>
      <c r="BF65" s="185">
        <v>1294035.72</v>
      </c>
      <c r="BG65" s="185">
        <v>1222947.3600000001</v>
      </c>
      <c r="BH65" s="185">
        <v>12745411</v>
      </c>
    </row>
    <row r="66" spans="1:60" ht="23.25" thickBot="1" x14ac:dyDescent="0.3">
      <c r="A66" s="164" t="s">
        <v>323</v>
      </c>
      <c r="B66" s="165">
        <v>3844</v>
      </c>
      <c r="C66" s="166">
        <v>4.0769909999999996</v>
      </c>
      <c r="D66" s="166">
        <v>3.8373999999999999E-3</v>
      </c>
      <c r="E66" s="166">
        <v>1.56449E-2</v>
      </c>
      <c r="F66" s="166">
        <v>4.0147000000000004E-3</v>
      </c>
      <c r="H66" s="164" t="s">
        <v>327</v>
      </c>
      <c r="I66" s="184">
        <v>949487829</v>
      </c>
      <c r="J66" s="166">
        <v>3.7726999999999999E-3</v>
      </c>
      <c r="K66" s="185">
        <v>3582175.81</v>
      </c>
      <c r="M66" s="191" t="s">
        <v>325</v>
      </c>
      <c r="N66" s="192">
        <v>3280125</v>
      </c>
      <c r="P66" s="201">
        <v>63</v>
      </c>
      <c r="Q66" s="202" t="s">
        <v>326</v>
      </c>
      <c r="R66" s="185">
        <v>10228428</v>
      </c>
      <c r="S66" s="185">
        <v>2054668.5</v>
      </c>
      <c r="T66" s="185">
        <v>12283097</v>
      </c>
      <c r="V66" s="164" t="s">
        <v>323</v>
      </c>
      <c r="W66" s="165">
        <v>1912</v>
      </c>
      <c r="X66" s="166">
        <v>3.6945250000000001</v>
      </c>
      <c r="Y66" s="166">
        <v>2.8148000000000001E-3</v>
      </c>
      <c r="Z66" s="166">
        <v>1.03993E-2</v>
      </c>
      <c r="AA66" s="166">
        <v>2.9637000000000001E-3</v>
      </c>
      <c r="AC66" s="164" t="s">
        <v>326</v>
      </c>
      <c r="AD66" s="185">
        <v>947131646</v>
      </c>
      <c r="AE66" s="166">
        <v>1.7078E-3</v>
      </c>
      <c r="AF66" s="185">
        <v>1294035.72</v>
      </c>
      <c r="AH66" s="164" t="s">
        <v>325</v>
      </c>
      <c r="AI66" s="166">
        <v>727</v>
      </c>
      <c r="AJ66" s="166">
        <v>982</v>
      </c>
      <c r="AK66" s="166">
        <v>0.74032589999999998</v>
      </c>
      <c r="AL66" s="166">
        <v>2.4156E-3</v>
      </c>
      <c r="AN66" s="164" t="s">
        <v>326</v>
      </c>
      <c r="AO66" s="185">
        <v>947131646</v>
      </c>
      <c r="AP66" s="166">
        <v>6.4561000000000002E-3</v>
      </c>
      <c r="AQ66" s="185">
        <v>1222947.3600000001</v>
      </c>
      <c r="AS66" s="191" t="s">
        <v>325</v>
      </c>
      <c r="AT66" s="192">
        <v>3280125</v>
      </c>
      <c r="AV66" s="201">
        <v>64</v>
      </c>
      <c r="AW66" s="202" t="s">
        <v>327</v>
      </c>
      <c r="AX66" s="185">
        <v>17013999</v>
      </c>
      <c r="AY66" s="185">
        <v>3851350.33</v>
      </c>
      <c r="AZ66" s="185">
        <v>728557.5</v>
      </c>
      <c r="BA66" s="185">
        <v>21593907</v>
      </c>
      <c r="BC66" s="201">
        <v>64</v>
      </c>
      <c r="BD66" s="202" t="s">
        <v>327</v>
      </c>
      <c r="BE66" s="185">
        <v>17013999</v>
      </c>
      <c r="BF66" s="185">
        <v>3851350.33</v>
      </c>
      <c r="BG66" s="185">
        <v>728557.5</v>
      </c>
      <c r="BH66" s="185">
        <v>21593907</v>
      </c>
    </row>
    <row r="67" spans="1:60" ht="23.25" thickBot="1" x14ac:dyDescent="0.3">
      <c r="A67" s="164" t="s">
        <v>324</v>
      </c>
      <c r="B67" s="165">
        <v>8321</v>
      </c>
      <c r="C67" s="166">
        <v>4.0775079999999999</v>
      </c>
      <c r="D67" s="166">
        <v>8.3067000000000002E-3</v>
      </c>
      <c r="E67" s="166">
        <v>3.3870499999999998E-2</v>
      </c>
      <c r="F67" s="166">
        <v>8.6916000000000007E-3</v>
      </c>
      <c r="H67" s="164" t="s">
        <v>328</v>
      </c>
      <c r="I67" s="184">
        <v>949487829</v>
      </c>
      <c r="J67" s="166">
        <v>4.1640000000000002E-3</v>
      </c>
      <c r="K67" s="185">
        <v>3953685.71</v>
      </c>
      <c r="M67" s="191" t="s">
        <v>326</v>
      </c>
      <c r="N67" s="192">
        <v>10228428</v>
      </c>
      <c r="P67" s="201">
        <v>64</v>
      </c>
      <c r="Q67" s="202" t="s">
        <v>327</v>
      </c>
      <c r="R67" s="185">
        <v>17013999</v>
      </c>
      <c r="S67" s="185">
        <v>3582175.81</v>
      </c>
      <c r="T67" s="185">
        <v>20596175</v>
      </c>
      <c r="V67" s="164" t="s">
        <v>324</v>
      </c>
      <c r="W67" s="165">
        <v>7866</v>
      </c>
      <c r="X67" s="166">
        <v>3.5598070000000002</v>
      </c>
      <c r="Y67" s="166">
        <v>1.1580099999999999E-2</v>
      </c>
      <c r="Z67" s="166">
        <v>4.1223000000000003E-2</v>
      </c>
      <c r="AA67" s="166">
        <v>1.17482E-2</v>
      </c>
      <c r="AC67" s="164" t="s">
        <v>327</v>
      </c>
      <c r="AD67" s="185">
        <v>947131646</v>
      </c>
      <c r="AE67" s="166">
        <v>5.0828999999999996E-3</v>
      </c>
      <c r="AF67" s="185">
        <v>3851350.33</v>
      </c>
      <c r="AH67" s="164" t="s">
        <v>326</v>
      </c>
      <c r="AI67" s="165">
        <v>2317</v>
      </c>
      <c r="AJ67" s="165">
        <v>1171</v>
      </c>
      <c r="AK67" s="166">
        <v>1.9786507</v>
      </c>
      <c r="AL67" s="166">
        <v>6.4561000000000002E-3</v>
      </c>
      <c r="AN67" s="164" t="s">
        <v>327</v>
      </c>
      <c r="AO67" s="185">
        <v>947131646</v>
      </c>
      <c r="AP67" s="166">
        <v>3.8460999999999999E-3</v>
      </c>
      <c r="AQ67" s="185">
        <v>728557.5</v>
      </c>
      <c r="AS67" s="191" t="s">
        <v>326</v>
      </c>
      <c r="AT67" s="192">
        <v>10228428</v>
      </c>
      <c r="AV67" s="201">
        <v>65</v>
      </c>
      <c r="AW67" s="202" t="s">
        <v>328</v>
      </c>
      <c r="AX67" s="185">
        <v>14649336</v>
      </c>
      <c r="AY67" s="185">
        <v>2878865.86</v>
      </c>
      <c r="AZ67" s="185">
        <v>1000151.85</v>
      </c>
      <c r="BA67" s="185">
        <v>18528354</v>
      </c>
      <c r="BC67" s="201">
        <v>65</v>
      </c>
      <c r="BD67" s="202" t="s">
        <v>328</v>
      </c>
      <c r="BE67" s="185">
        <v>14649336</v>
      </c>
      <c r="BF67" s="185">
        <v>2878865.86</v>
      </c>
      <c r="BG67" s="185">
        <v>1000151.85</v>
      </c>
      <c r="BH67" s="185">
        <v>18528354</v>
      </c>
    </row>
    <row r="68" spans="1:60" ht="23.25" thickBot="1" x14ac:dyDescent="0.3">
      <c r="A68" s="164" t="s">
        <v>325</v>
      </c>
      <c r="B68" s="166">
        <v>727</v>
      </c>
      <c r="C68" s="166">
        <v>3.733908</v>
      </c>
      <c r="D68" s="166">
        <v>7.2570000000000002E-4</v>
      </c>
      <c r="E68" s="166">
        <v>2.7098999999999999E-3</v>
      </c>
      <c r="F68" s="166">
        <v>6.9539999999999999E-4</v>
      </c>
      <c r="H68" s="164" t="s">
        <v>329</v>
      </c>
      <c r="I68" s="184">
        <v>949487829</v>
      </c>
      <c r="J68" s="166">
        <v>1.4243999999999999E-3</v>
      </c>
      <c r="K68" s="185">
        <v>1352429.27</v>
      </c>
      <c r="M68" s="191" t="s">
        <v>327</v>
      </c>
      <c r="N68" s="192">
        <v>17013999</v>
      </c>
      <c r="P68" s="201">
        <v>65</v>
      </c>
      <c r="Q68" s="202" t="s">
        <v>328</v>
      </c>
      <c r="R68" s="185">
        <v>14649336</v>
      </c>
      <c r="S68" s="185">
        <v>3953685.71</v>
      </c>
      <c r="T68" s="185">
        <v>18603022</v>
      </c>
      <c r="V68" s="164" t="s">
        <v>325</v>
      </c>
      <c r="W68" s="166">
        <v>982</v>
      </c>
      <c r="X68" s="166">
        <v>3.5625019999999998</v>
      </c>
      <c r="Y68" s="166">
        <v>1.4457000000000001E-3</v>
      </c>
      <c r="Z68" s="166">
        <v>5.1501999999999997E-3</v>
      </c>
      <c r="AA68" s="166">
        <v>1.4678E-3</v>
      </c>
      <c r="AC68" s="164" t="s">
        <v>328</v>
      </c>
      <c r="AD68" s="185">
        <v>947131646</v>
      </c>
      <c r="AE68" s="166">
        <v>3.7994999999999999E-3</v>
      </c>
      <c r="AF68" s="185">
        <v>2878865.86</v>
      </c>
      <c r="AH68" s="164" t="s">
        <v>327</v>
      </c>
      <c r="AI68" s="165">
        <v>4029</v>
      </c>
      <c r="AJ68" s="165">
        <v>3418</v>
      </c>
      <c r="AK68" s="166">
        <v>1.1787595</v>
      </c>
      <c r="AL68" s="166">
        <v>3.8460999999999999E-3</v>
      </c>
      <c r="AN68" s="164" t="s">
        <v>328</v>
      </c>
      <c r="AO68" s="185">
        <v>947131646</v>
      </c>
      <c r="AP68" s="166">
        <v>5.2798999999999997E-3</v>
      </c>
      <c r="AQ68" s="185">
        <v>1000151.85</v>
      </c>
      <c r="AS68" s="191" t="s">
        <v>327</v>
      </c>
      <c r="AT68" s="192">
        <v>17013999</v>
      </c>
      <c r="AV68" s="201">
        <v>66</v>
      </c>
      <c r="AW68" s="202" t="s">
        <v>329</v>
      </c>
      <c r="AX68" s="185">
        <v>8425572</v>
      </c>
      <c r="AY68" s="185">
        <v>2310465.7400000002</v>
      </c>
      <c r="AZ68" s="185">
        <v>444435.6</v>
      </c>
      <c r="BA68" s="185">
        <v>11180473</v>
      </c>
      <c r="BC68" s="201">
        <v>66</v>
      </c>
      <c r="BD68" s="202" t="s">
        <v>329</v>
      </c>
      <c r="BE68" s="185">
        <v>8425572</v>
      </c>
      <c r="BF68" s="185">
        <v>2310465.7400000002</v>
      </c>
      <c r="BG68" s="185">
        <v>444435.6</v>
      </c>
      <c r="BH68" s="185">
        <v>11180473</v>
      </c>
    </row>
    <row r="69" spans="1:60" ht="23.25" thickBot="1" x14ac:dyDescent="0.3">
      <c r="A69" s="164" t="s">
        <v>326</v>
      </c>
      <c r="B69" s="165">
        <v>2317</v>
      </c>
      <c r="C69" s="166">
        <v>3.6458179999999998</v>
      </c>
      <c r="D69" s="166">
        <v>2.313E-3</v>
      </c>
      <c r="E69" s="166">
        <v>8.4328000000000007E-3</v>
      </c>
      <c r="F69" s="166">
        <v>2.1640000000000001E-3</v>
      </c>
      <c r="H69" s="164" t="s">
        <v>330</v>
      </c>
      <c r="I69" s="184">
        <v>949487829</v>
      </c>
      <c r="J69" s="166">
        <v>2.8814999999999999E-3</v>
      </c>
      <c r="K69" s="185">
        <v>2735969.83</v>
      </c>
      <c r="M69" s="191" t="s">
        <v>328</v>
      </c>
      <c r="N69" s="192">
        <v>14649336</v>
      </c>
      <c r="P69" s="201">
        <v>66</v>
      </c>
      <c r="Q69" s="202" t="s">
        <v>329</v>
      </c>
      <c r="R69" s="185">
        <v>8425572</v>
      </c>
      <c r="S69" s="185">
        <v>1352429.27</v>
      </c>
      <c r="T69" s="185">
        <v>9778001</v>
      </c>
      <c r="V69" s="164" t="s">
        <v>326</v>
      </c>
      <c r="W69" s="165">
        <v>1171</v>
      </c>
      <c r="X69" s="166">
        <v>3.476156</v>
      </c>
      <c r="Y69" s="166">
        <v>1.7239E-3</v>
      </c>
      <c r="Z69" s="166">
        <v>5.9925999999999998E-3</v>
      </c>
      <c r="AA69" s="166">
        <v>1.7078E-3</v>
      </c>
      <c r="AC69" s="164" t="s">
        <v>329</v>
      </c>
      <c r="AD69" s="185">
        <v>947131646</v>
      </c>
      <c r="AE69" s="166">
        <v>3.0493E-3</v>
      </c>
      <c r="AF69" s="185">
        <v>2310465.7400000002</v>
      </c>
      <c r="AH69" s="164" t="s">
        <v>328</v>
      </c>
      <c r="AI69" s="165">
        <v>4183</v>
      </c>
      <c r="AJ69" s="165">
        <v>2585</v>
      </c>
      <c r="AK69" s="166">
        <v>1.6181817999999999</v>
      </c>
      <c r="AL69" s="166">
        <v>5.2798999999999997E-3</v>
      </c>
      <c r="AN69" s="164" t="s">
        <v>329</v>
      </c>
      <c r="AO69" s="185">
        <v>947131646</v>
      </c>
      <c r="AP69" s="166">
        <v>2.3462000000000001E-3</v>
      </c>
      <c r="AQ69" s="185">
        <v>444435.6</v>
      </c>
      <c r="AS69" s="191" t="s">
        <v>328</v>
      </c>
      <c r="AT69" s="192">
        <v>14649336</v>
      </c>
      <c r="AV69" s="201">
        <v>67</v>
      </c>
      <c r="AW69" s="202" t="s">
        <v>330</v>
      </c>
      <c r="AX69" s="185">
        <v>18638631</v>
      </c>
      <c r="AY69" s="185">
        <v>1316765.3899999999</v>
      </c>
      <c r="AZ69" s="185">
        <v>1546443.92</v>
      </c>
      <c r="BA69" s="185">
        <v>21501840</v>
      </c>
      <c r="BC69" s="201">
        <v>67</v>
      </c>
      <c r="BD69" s="202" t="s">
        <v>330</v>
      </c>
      <c r="BE69" s="185">
        <v>18638631</v>
      </c>
      <c r="BF69" s="185">
        <v>1316765.3899999999</v>
      </c>
      <c r="BG69" s="185">
        <v>1546443.92</v>
      </c>
      <c r="BH69" s="185">
        <v>21501840</v>
      </c>
    </row>
    <row r="70" spans="1:60" ht="23.25" thickBot="1" x14ac:dyDescent="0.3">
      <c r="A70" s="164" t="s">
        <v>327</v>
      </c>
      <c r="B70" s="165">
        <v>4029</v>
      </c>
      <c r="C70" s="166">
        <v>3.6553490000000002</v>
      </c>
      <c r="D70" s="166">
        <v>4.0220999999999998E-3</v>
      </c>
      <c r="E70" s="166">
        <v>1.4702E-2</v>
      </c>
      <c r="F70" s="166">
        <v>3.7726999999999999E-3</v>
      </c>
      <c r="H70" s="164" t="s">
        <v>331</v>
      </c>
      <c r="I70" s="184">
        <v>949487829</v>
      </c>
      <c r="J70" s="166">
        <v>5.0328999999999999E-3</v>
      </c>
      <c r="K70" s="185">
        <v>4778682.87</v>
      </c>
      <c r="M70" s="191" t="s">
        <v>329</v>
      </c>
      <c r="N70" s="192">
        <v>8425572</v>
      </c>
      <c r="P70" s="201">
        <v>67</v>
      </c>
      <c r="Q70" s="202" t="s">
        <v>330</v>
      </c>
      <c r="R70" s="185">
        <v>18638631</v>
      </c>
      <c r="S70" s="185">
        <v>2735969.83</v>
      </c>
      <c r="T70" s="185">
        <v>21374601</v>
      </c>
      <c r="V70" s="164" t="s">
        <v>327</v>
      </c>
      <c r="W70" s="165">
        <v>3418</v>
      </c>
      <c r="X70" s="166">
        <v>3.544467</v>
      </c>
      <c r="Y70" s="166">
        <v>5.0318999999999997E-3</v>
      </c>
      <c r="Z70" s="166">
        <v>1.7835400000000001E-2</v>
      </c>
      <c r="AA70" s="166">
        <v>5.0828999999999996E-3</v>
      </c>
      <c r="AC70" s="164" t="s">
        <v>330</v>
      </c>
      <c r="AD70" s="185">
        <v>947131646</v>
      </c>
      <c r="AE70" s="166">
        <v>1.7378000000000001E-3</v>
      </c>
      <c r="AF70" s="185">
        <v>1316765.3899999999</v>
      </c>
      <c r="AH70" s="164" t="s">
        <v>329</v>
      </c>
      <c r="AI70" s="165">
        <v>1482</v>
      </c>
      <c r="AJ70" s="165">
        <v>2061</v>
      </c>
      <c r="AK70" s="166">
        <v>0.71906840000000005</v>
      </c>
      <c r="AL70" s="166">
        <v>2.3462000000000001E-3</v>
      </c>
      <c r="AN70" s="164" t="s">
        <v>330</v>
      </c>
      <c r="AO70" s="185">
        <v>947131646</v>
      </c>
      <c r="AP70" s="166">
        <v>8.1638000000000006E-3</v>
      </c>
      <c r="AQ70" s="185">
        <v>1546443.92</v>
      </c>
      <c r="AS70" s="191" t="s">
        <v>329</v>
      </c>
      <c r="AT70" s="192">
        <v>8425572</v>
      </c>
      <c r="AV70" s="201">
        <v>68</v>
      </c>
      <c r="AW70" s="202" t="s">
        <v>331</v>
      </c>
      <c r="AX70" s="185">
        <v>14700287</v>
      </c>
      <c r="AY70" s="185">
        <v>3429745.87</v>
      </c>
      <c r="AZ70" s="185">
        <v>934774.16</v>
      </c>
      <c r="BA70" s="185">
        <v>19064807</v>
      </c>
      <c r="BC70" s="201">
        <v>68</v>
      </c>
      <c r="BD70" s="202" t="s">
        <v>331</v>
      </c>
      <c r="BE70" s="185">
        <v>14700287</v>
      </c>
      <c r="BF70" s="185">
        <v>3429745.87</v>
      </c>
      <c r="BG70" s="185">
        <v>934774.16</v>
      </c>
      <c r="BH70" s="185">
        <v>19064807</v>
      </c>
    </row>
    <row r="71" spans="1:60" ht="23.25" thickBot="1" x14ac:dyDescent="0.3">
      <c r="A71" s="164" t="s">
        <v>328</v>
      </c>
      <c r="B71" s="165">
        <v>4183</v>
      </c>
      <c r="C71" s="166">
        <v>3.8859170000000001</v>
      </c>
      <c r="D71" s="166">
        <v>4.1758000000000003E-3</v>
      </c>
      <c r="E71" s="166">
        <v>1.62268E-2</v>
      </c>
      <c r="F71" s="166">
        <v>4.1640000000000002E-3</v>
      </c>
      <c r="H71" s="164" t="s">
        <v>332</v>
      </c>
      <c r="I71" s="184">
        <v>949487829</v>
      </c>
      <c r="J71" s="166">
        <v>5.4130999999999997E-3</v>
      </c>
      <c r="K71" s="185">
        <v>5139669.0999999996</v>
      </c>
      <c r="M71" s="191" t="s">
        <v>330</v>
      </c>
      <c r="N71" s="192">
        <v>18638631</v>
      </c>
      <c r="P71" s="201">
        <v>68</v>
      </c>
      <c r="Q71" s="202" t="s">
        <v>331</v>
      </c>
      <c r="R71" s="185">
        <v>14700287</v>
      </c>
      <c r="S71" s="185">
        <v>4778682.87</v>
      </c>
      <c r="T71" s="185">
        <v>19478970</v>
      </c>
      <c r="V71" s="164" t="s">
        <v>328</v>
      </c>
      <c r="W71" s="165">
        <v>2585</v>
      </c>
      <c r="X71" s="166">
        <v>3.5032480000000001</v>
      </c>
      <c r="Y71" s="166">
        <v>3.8056000000000001E-3</v>
      </c>
      <c r="Z71" s="166">
        <v>1.33318E-2</v>
      </c>
      <c r="AA71" s="166">
        <v>3.7994999999999999E-3</v>
      </c>
      <c r="AC71" s="164" t="s">
        <v>331</v>
      </c>
      <c r="AD71" s="185">
        <v>947131646</v>
      </c>
      <c r="AE71" s="166">
        <v>4.5265000000000001E-3</v>
      </c>
      <c r="AF71" s="185">
        <v>3429745.87</v>
      </c>
      <c r="AH71" s="164" t="s">
        <v>330</v>
      </c>
      <c r="AI71" s="165">
        <v>3055</v>
      </c>
      <c r="AJ71" s="165">
        <v>1221</v>
      </c>
      <c r="AK71" s="166">
        <v>2.5020475000000002</v>
      </c>
      <c r="AL71" s="166">
        <v>8.1638000000000006E-3</v>
      </c>
      <c r="AN71" s="164" t="s">
        <v>331</v>
      </c>
      <c r="AO71" s="185">
        <v>947131646</v>
      </c>
      <c r="AP71" s="166">
        <v>4.9347999999999996E-3</v>
      </c>
      <c r="AQ71" s="185">
        <v>934774.16</v>
      </c>
      <c r="AS71" s="191" t="s">
        <v>330</v>
      </c>
      <c r="AT71" s="192">
        <v>18638631</v>
      </c>
      <c r="AV71" s="201">
        <v>69</v>
      </c>
      <c r="AW71" s="202" t="s">
        <v>332</v>
      </c>
      <c r="AX71" s="185">
        <v>34340756</v>
      </c>
      <c r="AY71" s="185">
        <v>4772001.97</v>
      </c>
      <c r="AZ71" s="185">
        <v>814087.87</v>
      </c>
      <c r="BA71" s="185">
        <v>39926846</v>
      </c>
      <c r="BC71" s="201">
        <v>69</v>
      </c>
      <c r="BD71" s="202" t="s">
        <v>332</v>
      </c>
      <c r="BE71" s="185">
        <v>34340756</v>
      </c>
      <c r="BF71" s="185">
        <v>4772001.97</v>
      </c>
      <c r="BG71" s="185">
        <v>814087.87</v>
      </c>
      <c r="BH71" s="185">
        <v>39926846</v>
      </c>
    </row>
    <row r="72" spans="1:60" ht="23.25" thickBot="1" x14ac:dyDescent="0.3">
      <c r="A72" s="164" t="s">
        <v>329</v>
      </c>
      <c r="B72" s="165">
        <v>1482</v>
      </c>
      <c r="C72" s="166">
        <v>3.7518509999999998</v>
      </c>
      <c r="D72" s="166">
        <v>1.4794000000000001E-3</v>
      </c>
      <c r="E72" s="166">
        <v>5.5507000000000004E-3</v>
      </c>
      <c r="F72" s="166">
        <v>1.4243999999999999E-3</v>
      </c>
      <c r="H72" s="164" t="s">
        <v>333</v>
      </c>
      <c r="I72" s="184">
        <v>949487829</v>
      </c>
      <c r="J72" s="166">
        <v>2.369E-3</v>
      </c>
      <c r="K72" s="185">
        <v>2249292.63</v>
      </c>
      <c r="M72" s="191" t="s">
        <v>331</v>
      </c>
      <c r="N72" s="192">
        <v>14700287</v>
      </c>
      <c r="P72" s="201">
        <v>69</v>
      </c>
      <c r="Q72" s="202" t="s">
        <v>332</v>
      </c>
      <c r="R72" s="185">
        <v>34340756</v>
      </c>
      <c r="S72" s="185">
        <v>5139669.0999999996</v>
      </c>
      <c r="T72" s="185">
        <v>39480425</v>
      </c>
      <c r="V72" s="164" t="s">
        <v>329</v>
      </c>
      <c r="W72" s="165">
        <v>2061</v>
      </c>
      <c r="X72" s="166">
        <v>3.5263990000000001</v>
      </c>
      <c r="Y72" s="166">
        <v>3.0341000000000001E-3</v>
      </c>
      <c r="Z72" s="166">
        <v>1.06996E-2</v>
      </c>
      <c r="AA72" s="166">
        <v>3.0493E-3</v>
      </c>
      <c r="AC72" s="164" t="s">
        <v>332</v>
      </c>
      <c r="AD72" s="185">
        <v>947131646</v>
      </c>
      <c r="AE72" s="166">
        <v>6.2979999999999998E-3</v>
      </c>
      <c r="AF72" s="185">
        <v>4772001.97</v>
      </c>
      <c r="AH72" s="164" t="s">
        <v>331</v>
      </c>
      <c r="AI72" s="165">
        <v>4572</v>
      </c>
      <c r="AJ72" s="165">
        <v>3023</v>
      </c>
      <c r="AK72" s="166">
        <v>1.5124048999999999</v>
      </c>
      <c r="AL72" s="166">
        <v>4.9347999999999996E-3</v>
      </c>
      <c r="AN72" s="164" t="s">
        <v>332</v>
      </c>
      <c r="AO72" s="185">
        <v>947131646</v>
      </c>
      <c r="AP72" s="166">
        <v>4.2976000000000004E-3</v>
      </c>
      <c r="AQ72" s="185">
        <v>814087.87</v>
      </c>
      <c r="AS72" s="191" t="s">
        <v>331</v>
      </c>
      <c r="AT72" s="192">
        <v>14700287</v>
      </c>
      <c r="AV72" s="201">
        <v>70</v>
      </c>
      <c r="AW72" s="202" t="s">
        <v>333</v>
      </c>
      <c r="AX72" s="185">
        <v>10061825</v>
      </c>
      <c r="AY72" s="185">
        <v>2434982.5299999998</v>
      </c>
      <c r="AZ72" s="185">
        <v>630730</v>
      </c>
      <c r="BA72" s="185">
        <v>13127538</v>
      </c>
      <c r="BC72" s="201">
        <v>70</v>
      </c>
      <c r="BD72" s="202" t="s">
        <v>333</v>
      </c>
      <c r="BE72" s="185">
        <v>10061825</v>
      </c>
      <c r="BF72" s="185">
        <v>2434982.5299999998</v>
      </c>
      <c r="BG72" s="185">
        <v>630730</v>
      </c>
      <c r="BH72" s="185">
        <v>13127538</v>
      </c>
    </row>
    <row r="73" spans="1:60" ht="23.25" thickBot="1" x14ac:dyDescent="0.3">
      <c r="A73" s="164" t="s">
        <v>330</v>
      </c>
      <c r="B73" s="165">
        <v>3055</v>
      </c>
      <c r="C73" s="166">
        <v>3.681962</v>
      </c>
      <c r="D73" s="166">
        <v>3.0496999999999998E-3</v>
      </c>
      <c r="E73" s="166">
        <v>1.1228999999999999E-2</v>
      </c>
      <c r="F73" s="166">
        <v>2.8814999999999999E-3</v>
      </c>
      <c r="H73" s="164" t="s">
        <v>334</v>
      </c>
      <c r="I73" s="184">
        <v>949487829</v>
      </c>
      <c r="J73" s="166">
        <v>2.2177800000000001E-2</v>
      </c>
      <c r="K73" s="185">
        <v>21057578.370000001</v>
      </c>
      <c r="M73" s="191" t="s">
        <v>332</v>
      </c>
      <c r="N73" s="192">
        <v>34340756</v>
      </c>
      <c r="P73" s="201">
        <v>70</v>
      </c>
      <c r="Q73" s="202" t="s">
        <v>333</v>
      </c>
      <c r="R73" s="185">
        <v>10061825</v>
      </c>
      <c r="S73" s="185">
        <v>2249292.63</v>
      </c>
      <c r="T73" s="185">
        <v>12311118</v>
      </c>
      <c r="V73" s="164" t="s">
        <v>330</v>
      </c>
      <c r="W73" s="165">
        <v>1221</v>
      </c>
      <c r="X73" s="166">
        <v>3.392366</v>
      </c>
      <c r="Y73" s="166">
        <v>1.7975000000000001E-3</v>
      </c>
      <c r="Z73" s="166">
        <v>6.0978999999999998E-3</v>
      </c>
      <c r="AA73" s="166">
        <v>1.7378000000000001E-3</v>
      </c>
      <c r="AC73" s="164" t="s">
        <v>333</v>
      </c>
      <c r="AD73" s="185">
        <v>947131646</v>
      </c>
      <c r="AE73" s="166">
        <v>3.2136000000000001E-3</v>
      </c>
      <c r="AF73" s="185">
        <v>2434982.5299999998</v>
      </c>
      <c r="AH73" s="164" t="s">
        <v>332</v>
      </c>
      <c r="AI73" s="165">
        <v>5586</v>
      </c>
      <c r="AJ73" s="165">
        <v>4241</v>
      </c>
      <c r="AK73" s="166">
        <v>1.3171421999999999</v>
      </c>
      <c r="AL73" s="166">
        <v>4.2976000000000004E-3</v>
      </c>
      <c r="AN73" s="164" t="s">
        <v>333</v>
      </c>
      <c r="AO73" s="185">
        <v>947131646</v>
      </c>
      <c r="AP73" s="166">
        <v>3.3297000000000001E-3</v>
      </c>
      <c r="AQ73" s="185">
        <v>630730</v>
      </c>
      <c r="AS73" s="191" t="s">
        <v>332</v>
      </c>
      <c r="AT73" s="192">
        <v>34340756</v>
      </c>
      <c r="AV73" s="201">
        <v>71</v>
      </c>
      <c r="AW73" s="202" t="s">
        <v>334</v>
      </c>
      <c r="AX73" s="185">
        <v>59088186</v>
      </c>
      <c r="AY73" s="185">
        <v>10588223.220000001</v>
      </c>
      <c r="AZ73" s="185">
        <v>1326548.3600000001</v>
      </c>
      <c r="BA73" s="185">
        <v>71002958</v>
      </c>
      <c r="BC73" s="201">
        <v>71</v>
      </c>
      <c r="BD73" s="202" t="s">
        <v>334</v>
      </c>
      <c r="BE73" s="185">
        <v>59088186</v>
      </c>
      <c r="BF73" s="185">
        <v>10588223.220000001</v>
      </c>
      <c r="BG73" s="185">
        <v>1326548.3600000001</v>
      </c>
      <c r="BH73" s="185">
        <v>71002958</v>
      </c>
    </row>
    <row r="74" spans="1:60" ht="23.25" thickBot="1" x14ac:dyDescent="0.3">
      <c r="A74" s="164" t="s">
        <v>331</v>
      </c>
      <c r="B74" s="165">
        <v>4572</v>
      </c>
      <c r="C74" s="166">
        <v>4.2971570000000003</v>
      </c>
      <c r="D74" s="166">
        <v>4.5640999999999998E-3</v>
      </c>
      <c r="E74" s="166">
        <v>1.96127E-2</v>
      </c>
      <c r="F74" s="166">
        <v>5.0328999999999999E-3</v>
      </c>
      <c r="H74" s="164" t="s">
        <v>335</v>
      </c>
      <c r="I74" s="184">
        <v>949487829</v>
      </c>
      <c r="J74" s="166">
        <v>9.8232000000000007E-3</v>
      </c>
      <c r="K74" s="185">
        <v>9327035.3599999994</v>
      </c>
      <c r="M74" s="191" t="s">
        <v>333</v>
      </c>
      <c r="N74" s="192">
        <v>10061825</v>
      </c>
      <c r="P74" s="201">
        <v>71</v>
      </c>
      <c r="Q74" s="202" t="s">
        <v>334</v>
      </c>
      <c r="R74" s="185">
        <v>59088186</v>
      </c>
      <c r="S74" s="185">
        <v>21057578.370000001</v>
      </c>
      <c r="T74" s="185">
        <v>80145764</v>
      </c>
      <c r="V74" s="164" t="s">
        <v>331</v>
      </c>
      <c r="W74" s="165">
        <v>3023</v>
      </c>
      <c r="X74" s="166">
        <v>3.5688949999999999</v>
      </c>
      <c r="Y74" s="166">
        <v>4.4504000000000002E-3</v>
      </c>
      <c r="Z74" s="166">
        <v>1.5882899999999998E-2</v>
      </c>
      <c r="AA74" s="166">
        <v>4.5265000000000001E-3</v>
      </c>
      <c r="AC74" s="164" t="s">
        <v>334</v>
      </c>
      <c r="AD74" s="185">
        <v>947131646</v>
      </c>
      <c r="AE74" s="166">
        <v>1.39741E-2</v>
      </c>
      <c r="AF74" s="185">
        <v>10588223.220000001</v>
      </c>
      <c r="AH74" s="164" t="s">
        <v>333</v>
      </c>
      <c r="AI74" s="165">
        <v>2292</v>
      </c>
      <c r="AJ74" s="165">
        <v>2246</v>
      </c>
      <c r="AK74" s="166">
        <v>1.0204808999999999</v>
      </c>
      <c r="AL74" s="166">
        <v>3.3297000000000001E-3</v>
      </c>
      <c r="AN74" s="164" t="s">
        <v>334</v>
      </c>
      <c r="AO74" s="185">
        <v>947131646</v>
      </c>
      <c r="AP74" s="166">
        <v>7.0029999999999997E-3</v>
      </c>
      <c r="AQ74" s="185">
        <v>1326548.3600000001</v>
      </c>
      <c r="AS74" s="191" t="s">
        <v>333</v>
      </c>
      <c r="AT74" s="192">
        <v>10061825</v>
      </c>
      <c r="AV74" s="201">
        <v>72</v>
      </c>
      <c r="AW74" s="202" t="s">
        <v>335</v>
      </c>
      <c r="AX74" s="185">
        <v>45341616</v>
      </c>
      <c r="AY74" s="185">
        <v>5026532.0999999996</v>
      </c>
      <c r="AZ74" s="185">
        <v>1310282.6200000001</v>
      </c>
      <c r="BA74" s="185">
        <v>51678431</v>
      </c>
      <c r="BC74" s="201">
        <v>72</v>
      </c>
      <c r="BD74" s="202" t="s">
        <v>335</v>
      </c>
      <c r="BE74" s="185">
        <v>45341616</v>
      </c>
      <c r="BF74" s="185">
        <v>5026532.0999999996</v>
      </c>
      <c r="BG74" s="185">
        <v>1310282.6200000001</v>
      </c>
      <c r="BH74" s="185">
        <v>51678431</v>
      </c>
    </row>
    <row r="75" spans="1:60" ht="23.25" thickBot="1" x14ac:dyDescent="0.3">
      <c r="A75" s="164" t="s">
        <v>332</v>
      </c>
      <c r="B75" s="165">
        <v>5586</v>
      </c>
      <c r="C75" s="166">
        <v>3.7828010000000001</v>
      </c>
      <c r="D75" s="166">
        <v>5.5763999999999996E-3</v>
      </c>
      <c r="E75" s="166">
        <v>2.10943E-2</v>
      </c>
      <c r="F75" s="166">
        <v>5.4130999999999997E-3</v>
      </c>
      <c r="H75" s="164" t="s">
        <v>336</v>
      </c>
      <c r="I75" s="184">
        <v>949487829</v>
      </c>
      <c r="J75" s="166">
        <v>2.9748000000000001E-3</v>
      </c>
      <c r="K75" s="185">
        <v>2824580.57</v>
      </c>
      <c r="M75" s="191" t="s">
        <v>334</v>
      </c>
      <c r="N75" s="192">
        <v>59088186</v>
      </c>
      <c r="P75" s="201">
        <v>72</v>
      </c>
      <c r="Q75" s="202" t="s">
        <v>335</v>
      </c>
      <c r="R75" s="185">
        <v>45341616</v>
      </c>
      <c r="S75" s="185">
        <v>9327035.3599999994</v>
      </c>
      <c r="T75" s="185">
        <v>54668651</v>
      </c>
      <c r="V75" s="164" t="s">
        <v>332</v>
      </c>
      <c r="W75" s="165">
        <v>4241</v>
      </c>
      <c r="X75" s="166">
        <v>3.5395029999999998</v>
      </c>
      <c r="Y75" s="166">
        <v>6.2434999999999999E-3</v>
      </c>
      <c r="Z75" s="166">
        <v>2.2098799999999998E-2</v>
      </c>
      <c r="AA75" s="166">
        <v>6.2979999999999998E-3</v>
      </c>
      <c r="AC75" s="164" t="s">
        <v>335</v>
      </c>
      <c r="AD75" s="185">
        <v>947131646</v>
      </c>
      <c r="AE75" s="166">
        <v>6.6338999999999999E-3</v>
      </c>
      <c r="AF75" s="185">
        <v>5026532.0999999996</v>
      </c>
      <c r="AH75" s="164" t="s">
        <v>334</v>
      </c>
      <c r="AI75" s="165">
        <v>20660</v>
      </c>
      <c r="AJ75" s="165">
        <v>9626</v>
      </c>
      <c r="AK75" s="166">
        <v>2.1462705</v>
      </c>
      <c r="AL75" s="166">
        <v>7.0029999999999997E-3</v>
      </c>
      <c r="AN75" s="164" t="s">
        <v>335</v>
      </c>
      <c r="AO75" s="185">
        <v>947131646</v>
      </c>
      <c r="AP75" s="166">
        <v>6.9170999999999998E-3</v>
      </c>
      <c r="AQ75" s="185">
        <v>1310282.6200000001</v>
      </c>
      <c r="AS75" s="191" t="s">
        <v>334</v>
      </c>
      <c r="AT75" s="192">
        <v>59088186</v>
      </c>
      <c r="AV75" s="201">
        <v>73</v>
      </c>
      <c r="AW75" s="202" t="s">
        <v>336</v>
      </c>
      <c r="AX75" s="185">
        <v>8657810</v>
      </c>
      <c r="AY75" s="185">
        <v>3165837.45</v>
      </c>
      <c r="AZ75" s="185">
        <v>633967.62</v>
      </c>
      <c r="BA75" s="185">
        <v>12457615</v>
      </c>
      <c r="BC75" s="201">
        <v>73</v>
      </c>
      <c r="BD75" s="202" t="s">
        <v>336</v>
      </c>
      <c r="BE75" s="185">
        <v>8657810</v>
      </c>
      <c r="BF75" s="185">
        <v>3165837.45</v>
      </c>
      <c r="BG75" s="185">
        <v>633967.62</v>
      </c>
      <c r="BH75" s="185">
        <v>12457615</v>
      </c>
    </row>
    <row r="76" spans="1:60" ht="23.25" thickBot="1" x14ac:dyDescent="0.3">
      <c r="A76" s="164" t="s">
        <v>333</v>
      </c>
      <c r="B76" s="165">
        <v>2292</v>
      </c>
      <c r="C76" s="166">
        <v>4.034694</v>
      </c>
      <c r="D76" s="166">
        <v>2.2880000000000001E-3</v>
      </c>
      <c r="E76" s="166">
        <v>9.2315999999999995E-3</v>
      </c>
      <c r="F76" s="166">
        <v>2.369E-3</v>
      </c>
      <c r="H76" s="164" t="s">
        <v>337</v>
      </c>
      <c r="I76" s="184">
        <v>949487829</v>
      </c>
      <c r="J76" s="166">
        <v>6.6318999999999996E-3</v>
      </c>
      <c r="K76" s="185">
        <v>6296951.5</v>
      </c>
      <c r="M76" s="191" t="s">
        <v>335</v>
      </c>
      <c r="N76" s="192">
        <v>45341616</v>
      </c>
      <c r="P76" s="201">
        <v>73</v>
      </c>
      <c r="Q76" s="202" t="s">
        <v>336</v>
      </c>
      <c r="R76" s="185">
        <v>8657810</v>
      </c>
      <c r="S76" s="185">
        <v>2824580.57</v>
      </c>
      <c r="T76" s="185">
        <v>11482391</v>
      </c>
      <c r="V76" s="164" t="s">
        <v>333</v>
      </c>
      <c r="W76" s="165">
        <v>2246</v>
      </c>
      <c r="X76" s="166">
        <v>3.4103270000000001</v>
      </c>
      <c r="Y76" s="166">
        <v>3.3065E-3</v>
      </c>
      <c r="Z76" s="166">
        <v>1.12762E-2</v>
      </c>
      <c r="AA76" s="166">
        <v>3.2136000000000001E-3</v>
      </c>
      <c r="AC76" s="164" t="s">
        <v>336</v>
      </c>
      <c r="AD76" s="185">
        <v>947131646</v>
      </c>
      <c r="AE76" s="166">
        <v>4.1782E-3</v>
      </c>
      <c r="AF76" s="185">
        <v>3165837.45</v>
      </c>
      <c r="AH76" s="164" t="s">
        <v>335</v>
      </c>
      <c r="AI76" s="165">
        <v>9137</v>
      </c>
      <c r="AJ76" s="165">
        <v>4310</v>
      </c>
      <c r="AK76" s="166">
        <v>2.1199536000000001</v>
      </c>
      <c r="AL76" s="166">
        <v>6.9170999999999998E-3</v>
      </c>
      <c r="AN76" s="164" t="s">
        <v>336</v>
      </c>
      <c r="AO76" s="185">
        <v>947131646</v>
      </c>
      <c r="AP76" s="166">
        <v>3.3468E-3</v>
      </c>
      <c r="AQ76" s="185">
        <v>633967.62</v>
      </c>
      <c r="AS76" s="191" t="s">
        <v>335</v>
      </c>
      <c r="AT76" s="192">
        <v>45341616</v>
      </c>
      <c r="AV76" s="201">
        <v>74</v>
      </c>
      <c r="AW76" s="202" t="s">
        <v>337</v>
      </c>
      <c r="AX76" s="185">
        <v>21162651</v>
      </c>
      <c r="AY76" s="185">
        <v>5879205.6100000003</v>
      </c>
      <c r="AZ76" s="185">
        <v>814843.27</v>
      </c>
      <c r="BA76" s="185">
        <v>27856700</v>
      </c>
      <c r="BC76" s="201">
        <v>74</v>
      </c>
      <c r="BD76" s="202" t="s">
        <v>337</v>
      </c>
      <c r="BE76" s="185">
        <v>21162651</v>
      </c>
      <c r="BF76" s="185">
        <v>5879205.6100000003</v>
      </c>
      <c r="BG76" s="185">
        <v>814843.27</v>
      </c>
      <c r="BH76" s="185">
        <v>27856700</v>
      </c>
    </row>
    <row r="77" spans="1:60" ht="23.25" thickBot="1" x14ac:dyDescent="0.3">
      <c r="A77" s="164" t="s">
        <v>334</v>
      </c>
      <c r="B77" s="165">
        <v>20660</v>
      </c>
      <c r="C77" s="166">
        <v>4.1904180000000002</v>
      </c>
      <c r="D77" s="166">
        <v>2.0624400000000001E-2</v>
      </c>
      <c r="E77" s="166">
        <v>8.6424799999999996E-2</v>
      </c>
      <c r="F77" s="166">
        <v>2.2177800000000001E-2</v>
      </c>
      <c r="H77" s="164" t="s">
        <v>338</v>
      </c>
      <c r="I77" s="184">
        <v>949487829</v>
      </c>
      <c r="J77" s="166">
        <v>3.5701000000000001E-3</v>
      </c>
      <c r="K77" s="185">
        <v>3389733.89</v>
      </c>
      <c r="M77" s="191" t="s">
        <v>336</v>
      </c>
      <c r="N77" s="192">
        <v>8657810</v>
      </c>
      <c r="P77" s="201">
        <v>74</v>
      </c>
      <c r="Q77" s="202" t="s">
        <v>337</v>
      </c>
      <c r="R77" s="185">
        <v>21162651</v>
      </c>
      <c r="S77" s="185">
        <v>6296951.5</v>
      </c>
      <c r="T77" s="185">
        <v>27459603</v>
      </c>
      <c r="V77" s="164" t="s">
        <v>334</v>
      </c>
      <c r="W77" s="165">
        <v>9626</v>
      </c>
      <c r="X77" s="166">
        <v>3.4600879999999998</v>
      </c>
      <c r="Y77" s="166">
        <v>1.4171100000000001E-2</v>
      </c>
      <c r="Z77" s="166">
        <v>4.9033399999999998E-2</v>
      </c>
      <c r="AA77" s="166">
        <v>1.39741E-2</v>
      </c>
      <c r="AC77" s="164" t="s">
        <v>337</v>
      </c>
      <c r="AD77" s="185">
        <v>947131646</v>
      </c>
      <c r="AE77" s="166">
        <v>7.7592E-3</v>
      </c>
      <c r="AF77" s="185">
        <v>5879205.6100000003</v>
      </c>
      <c r="AH77" s="164" t="s">
        <v>336</v>
      </c>
      <c r="AI77" s="165">
        <v>3031</v>
      </c>
      <c r="AJ77" s="165">
        <v>2955</v>
      </c>
      <c r="AK77" s="166">
        <v>1.0257191000000001</v>
      </c>
      <c r="AL77" s="166">
        <v>3.3468E-3</v>
      </c>
      <c r="AN77" s="164" t="s">
        <v>337</v>
      </c>
      <c r="AO77" s="185">
        <v>947131646</v>
      </c>
      <c r="AP77" s="166">
        <v>4.3016E-3</v>
      </c>
      <c r="AQ77" s="185">
        <v>814843.27</v>
      </c>
      <c r="AS77" s="191" t="s">
        <v>336</v>
      </c>
      <c r="AT77" s="192">
        <v>8657810</v>
      </c>
      <c r="AV77" s="201">
        <v>75</v>
      </c>
      <c r="AW77" s="202" t="s">
        <v>338</v>
      </c>
      <c r="AX77" s="185">
        <v>19016924</v>
      </c>
      <c r="AY77" s="185">
        <v>2610722.23</v>
      </c>
      <c r="AZ77" s="185">
        <v>923806.8</v>
      </c>
      <c r="BA77" s="185">
        <v>22551453</v>
      </c>
      <c r="BC77" s="201">
        <v>75</v>
      </c>
      <c r="BD77" s="202" t="s">
        <v>338</v>
      </c>
      <c r="BE77" s="185">
        <v>19016924</v>
      </c>
      <c r="BF77" s="185">
        <v>2610722.23</v>
      </c>
      <c r="BG77" s="185">
        <v>923806.8</v>
      </c>
      <c r="BH77" s="185">
        <v>22551453</v>
      </c>
    </row>
    <row r="78" spans="1:60" ht="15.75" thickBot="1" x14ac:dyDescent="0.3">
      <c r="A78" s="164" t="s">
        <v>335</v>
      </c>
      <c r="B78" s="165">
        <v>9137</v>
      </c>
      <c r="C78" s="166">
        <v>4.196809</v>
      </c>
      <c r="D78" s="166">
        <v>9.1211999999999994E-3</v>
      </c>
      <c r="E78" s="166">
        <v>3.8280099999999997E-2</v>
      </c>
      <c r="F78" s="166">
        <v>9.8232000000000007E-3</v>
      </c>
      <c r="H78" s="164" t="s">
        <v>339</v>
      </c>
      <c r="I78" s="184">
        <v>949487829</v>
      </c>
      <c r="J78" s="166">
        <v>4.8823E-3</v>
      </c>
      <c r="K78" s="185">
        <v>4635715.32</v>
      </c>
      <c r="M78" s="191" t="s">
        <v>337</v>
      </c>
      <c r="N78" s="192">
        <v>21162651</v>
      </c>
      <c r="P78" s="201">
        <v>75</v>
      </c>
      <c r="Q78" s="202" t="s">
        <v>338</v>
      </c>
      <c r="R78" s="185">
        <v>19016924</v>
      </c>
      <c r="S78" s="185">
        <v>3389733.89</v>
      </c>
      <c r="T78" s="185">
        <v>22406658</v>
      </c>
      <c r="V78" s="164" t="s">
        <v>335</v>
      </c>
      <c r="W78" s="165">
        <v>4310</v>
      </c>
      <c r="X78" s="166">
        <v>3.668606</v>
      </c>
      <c r="Y78" s="166">
        <v>6.3451000000000002E-3</v>
      </c>
      <c r="Z78" s="166">
        <v>2.32775E-2</v>
      </c>
      <c r="AA78" s="166">
        <v>6.6338999999999999E-3</v>
      </c>
      <c r="AC78" s="164" t="s">
        <v>338</v>
      </c>
      <c r="AD78" s="185">
        <v>947131646</v>
      </c>
      <c r="AE78" s="166">
        <v>3.4456000000000001E-3</v>
      </c>
      <c r="AF78" s="185">
        <v>2610722.23</v>
      </c>
      <c r="AH78" s="164" t="s">
        <v>337</v>
      </c>
      <c r="AI78" s="165">
        <v>7222</v>
      </c>
      <c r="AJ78" s="165">
        <v>5478</v>
      </c>
      <c r="AK78" s="166">
        <v>1.3183644000000001</v>
      </c>
      <c r="AL78" s="166">
        <v>4.3016E-3</v>
      </c>
      <c r="AN78" s="164" t="s">
        <v>338</v>
      </c>
      <c r="AO78" s="185">
        <v>947131646</v>
      </c>
      <c r="AP78" s="166">
        <v>4.8769E-3</v>
      </c>
      <c r="AQ78" s="185">
        <v>923806.8</v>
      </c>
      <c r="AS78" s="191" t="s">
        <v>337</v>
      </c>
      <c r="AT78" s="192">
        <v>21162651</v>
      </c>
      <c r="AV78" s="201">
        <v>76</v>
      </c>
      <c r="AW78" s="202" t="s">
        <v>339</v>
      </c>
      <c r="AX78" s="185">
        <v>30086269</v>
      </c>
      <c r="AY78" s="185">
        <v>4582010.7</v>
      </c>
      <c r="AZ78" s="185">
        <v>749383.23</v>
      </c>
      <c r="BA78" s="185">
        <v>35417663</v>
      </c>
      <c r="BC78" s="201">
        <v>76</v>
      </c>
      <c r="BD78" s="202" t="s">
        <v>339</v>
      </c>
      <c r="BE78" s="185">
        <v>30086269</v>
      </c>
      <c r="BF78" s="185">
        <v>4582010.7</v>
      </c>
      <c r="BG78" s="185">
        <v>749383.23</v>
      </c>
      <c r="BH78" s="185">
        <v>35417663</v>
      </c>
    </row>
    <row r="79" spans="1:60" ht="23.25" thickBot="1" x14ac:dyDescent="0.3">
      <c r="A79" s="164" t="s">
        <v>336</v>
      </c>
      <c r="B79" s="165">
        <v>3031</v>
      </c>
      <c r="C79" s="166">
        <v>3.8313100000000002</v>
      </c>
      <c r="D79" s="166">
        <v>3.0257999999999999E-3</v>
      </c>
      <c r="E79" s="166">
        <v>1.1592699999999999E-2</v>
      </c>
      <c r="F79" s="166">
        <v>2.9748000000000001E-3</v>
      </c>
      <c r="H79" s="164" t="s">
        <v>340</v>
      </c>
      <c r="I79" s="184">
        <v>949487829</v>
      </c>
      <c r="J79" s="166">
        <v>3.6104000000000002E-3</v>
      </c>
      <c r="K79" s="185">
        <v>3428074.59</v>
      </c>
      <c r="M79" s="191" t="s">
        <v>338</v>
      </c>
      <c r="N79" s="192">
        <v>19016924</v>
      </c>
      <c r="P79" s="201">
        <v>76</v>
      </c>
      <c r="Q79" s="202" t="s">
        <v>339</v>
      </c>
      <c r="R79" s="185">
        <v>30086269</v>
      </c>
      <c r="S79" s="185">
        <v>4635715.32</v>
      </c>
      <c r="T79" s="185">
        <v>34721984</v>
      </c>
      <c r="V79" s="164" t="s">
        <v>336</v>
      </c>
      <c r="W79" s="165">
        <v>2955</v>
      </c>
      <c r="X79" s="166">
        <v>3.3700869999999998</v>
      </c>
      <c r="Y79" s="166">
        <v>4.3502999999999997E-3</v>
      </c>
      <c r="Z79" s="166">
        <v>1.46608E-2</v>
      </c>
      <c r="AA79" s="166">
        <v>4.1782E-3</v>
      </c>
      <c r="AC79" s="164" t="s">
        <v>339</v>
      </c>
      <c r="AD79" s="185">
        <v>947131646</v>
      </c>
      <c r="AE79" s="166">
        <v>6.0472E-3</v>
      </c>
      <c r="AF79" s="185">
        <v>4582010.7</v>
      </c>
      <c r="AH79" s="164" t="s">
        <v>338</v>
      </c>
      <c r="AI79" s="165">
        <v>3499</v>
      </c>
      <c r="AJ79" s="165">
        <v>2341</v>
      </c>
      <c r="AK79" s="166">
        <v>1.4946603999999999</v>
      </c>
      <c r="AL79" s="166">
        <v>4.8769E-3</v>
      </c>
      <c r="AN79" s="164" t="s">
        <v>339</v>
      </c>
      <c r="AO79" s="185">
        <v>947131646</v>
      </c>
      <c r="AP79" s="166">
        <v>3.9560999999999997E-3</v>
      </c>
      <c r="AQ79" s="185">
        <v>749383.23</v>
      </c>
      <c r="AS79" s="191" t="s">
        <v>338</v>
      </c>
      <c r="AT79" s="192">
        <v>19016924</v>
      </c>
      <c r="AV79" s="201">
        <v>77</v>
      </c>
      <c r="AW79" s="202" t="s">
        <v>340</v>
      </c>
      <c r="AX79" s="185">
        <v>14146454</v>
      </c>
      <c r="AY79" s="185">
        <v>2404668.9500000002</v>
      </c>
      <c r="AZ79" s="185">
        <v>964751.63</v>
      </c>
      <c r="BA79" s="185">
        <v>17515875</v>
      </c>
      <c r="BC79" s="201">
        <v>77</v>
      </c>
      <c r="BD79" s="202" t="s">
        <v>340</v>
      </c>
      <c r="BE79" s="185">
        <v>14146454</v>
      </c>
      <c r="BF79" s="185">
        <v>2404668.9500000002</v>
      </c>
      <c r="BG79" s="185">
        <v>964751.63</v>
      </c>
      <c r="BH79" s="185">
        <v>17515875</v>
      </c>
    </row>
    <row r="80" spans="1:60" ht="23.25" thickBot="1" x14ac:dyDescent="0.3">
      <c r="A80" s="164" t="s">
        <v>337</v>
      </c>
      <c r="B80" s="165">
        <v>7222</v>
      </c>
      <c r="C80" s="166">
        <v>3.5846939999999998</v>
      </c>
      <c r="D80" s="166">
        <v>7.2094999999999998E-3</v>
      </c>
      <c r="E80" s="166">
        <v>2.5843999999999999E-2</v>
      </c>
      <c r="F80" s="166">
        <v>6.6318999999999996E-3</v>
      </c>
      <c r="H80" s="164" t="s">
        <v>341</v>
      </c>
      <c r="I80" s="184">
        <v>949487829</v>
      </c>
      <c r="J80" s="166">
        <v>6.6493999999999998E-3</v>
      </c>
      <c r="K80" s="185">
        <v>6313544.1799999997</v>
      </c>
      <c r="M80" s="191" t="s">
        <v>339</v>
      </c>
      <c r="N80" s="192">
        <v>30086269</v>
      </c>
      <c r="P80" s="201">
        <v>77</v>
      </c>
      <c r="Q80" s="202" t="s">
        <v>340</v>
      </c>
      <c r="R80" s="185">
        <v>14146454</v>
      </c>
      <c r="S80" s="185">
        <v>3428074.59</v>
      </c>
      <c r="T80" s="185">
        <v>17574529</v>
      </c>
      <c r="V80" s="164" t="s">
        <v>337</v>
      </c>
      <c r="W80" s="165">
        <v>5478</v>
      </c>
      <c r="X80" s="166">
        <v>3.3760319999999999</v>
      </c>
      <c r="Y80" s="166">
        <v>8.0645999999999999E-3</v>
      </c>
      <c r="Z80" s="166">
        <v>2.7226199999999999E-2</v>
      </c>
      <c r="AA80" s="166">
        <v>7.7592E-3</v>
      </c>
      <c r="AC80" s="164" t="s">
        <v>340</v>
      </c>
      <c r="AD80" s="185">
        <v>947131646</v>
      </c>
      <c r="AE80" s="166">
        <v>3.1735999999999999E-3</v>
      </c>
      <c r="AF80" s="185">
        <v>2404668.9500000002</v>
      </c>
      <c r="AH80" s="164" t="s">
        <v>339</v>
      </c>
      <c r="AI80" s="165">
        <v>4965</v>
      </c>
      <c r="AJ80" s="165">
        <v>4095</v>
      </c>
      <c r="AK80" s="166">
        <v>1.2124542</v>
      </c>
      <c r="AL80" s="166">
        <v>3.9560999999999997E-3</v>
      </c>
      <c r="AN80" s="164" t="s">
        <v>340</v>
      </c>
      <c r="AO80" s="185">
        <v>947131646</v>
      </c>
      <c r="AP80" s="166">
        <v>5.0930000000000003E-3</v>
      </c>
      <c r="AQ80" s="185">
        <v>964751.63</v>
      </c>
      <c r="AS80" s="191" t="s">
        <v>339</v>
      </c>
      <c r="AT80" s="192">
        <v>30086269</v>
      </c>
      <c r="AV80" s="201">
        <v>78</v>
      </c>
      <c r="AW80" s="202" t="s">
        <v>341</v>
      </c>
      <c r="AX80" s="185">
        <v>28874273</v>
      </c>
      <c r="AY80" s="185">
        <v>3845737.93</v>
      </c>
      <c r="AZ80" s="185">
        <v>1215583.58</v>
      </c>
      <c r="BA80" s="185">
        <v>33935595</v>
      </c>
      <c r="BC80" s="201">
        <v>78</v>
      </c>
      <c r="BD80" s="202" t="s">
        <v>341</v>
      </c>
      <c r="BE80" s="185">
        <v>28874273</v>
      </c>
      <c r="BF80" s="185">
        <v>3845737.93</v>
      </c>
      <c r="BG80" s="185">
        <v>1215583.58</v>
      </c>
      <c r="BH80" s="185">
        <v>33935595</v>
      </c>
    </row>
    <row r="81" spans="1:60" ht="23.25" thickBot="1" x14ac:dyDescent="0.3">
      <c r="A81" s="164" t="s">
        <v>338</v>
      </c>
      <c r="B81" s="165">
        <v>3499</v>
      </c>
      <c r="C81" s="166">
        <v>3.9829140000000001</v>
      </c>
      <c r="D81" s="166">
        <v>3.493E-3</v>
      </c>
      <c r="E81" s="166">
        <v>1.39122E-2</v>
      </c>
      <c r="F81" s="166">
        <v>3.5701000000000001E-3</v>
      </c>
      <c r="H81" s="164" t="s">
        <v>342</v>
      </c>
      <c r="I81" s="184">
        <v>949487829</v>
      </c>
      <c r="J81" s="166">
        <v>9.8210000000000007E-4</v>
      </c>
      <c r="K81" s="185">
        <v>932500.74</v>
      </c>
      <c r="M81" s="191" t="s">
        <v>340</v>
      </c>
      <c r="N81" s="192">
        <v>14146454</v>
      </c>
      <c r="P81" s="201">
        <v>78</v>
      </c>
      <c r="Q81" s="202" t="s">
        <v>341</v>
      </c>
      <c r="R81" s="185">
        <v>28874273</v>
      </c>
      <c r="S81" s="185">
        <v>6313544.1799999997</v>
      </c>
      <c r="T81" s="185">
        <v>35187817</v>
      </c>
      <c r="V81" s="164" t="s">
        <v>338</v>
      </c>
      <c r="W81" s="165">
        <v>2341</v>
      </c>
      <c r="X81" s="166">
        <v>3.5080779999999998</v>
      </c>
      <c r="Y81" s="166">
        <v>3.4464000000000001E-3</v>
      </c>
      <c r="Z81" s="166">
        <v>1.2090099999999999E-2</v>
      </c>
      <c r="AA81" s="166">
        <v>3.4456000000000001E-3</v>
      </c>
      <c r="AC81" s="164" t="s">
        <v>341</v>
      </c>
      <c r="AD81" s="185">
        <v>947131646</v>
      </c>
      <c r="AE81" s="166">
        <v>5.0755000000000002E-3</v>
      </c>
      <c r="AF81" s="185">
        <v>3845737.93</v>
      </c>
      <c r="AH81" s="164" t="s">
        <v>340</v>
      </c>
      <c r="AI81" s="165">
        <v>3306</v>
      </c>
      <c r="AJ81" s="165">
        <v>2118</v>
      </c>
      <c r="AK81" s="166">
        <v>1.5609065</v>
      </c>
      <c r="AL81" s="166">
        <v>5.0930000000000003E-3</v>
      </c>
      <c r="AN81" s="164" t="s">
        <v>341</v>
      </c>
      <c r="AO81" s="185">
        <v>947131646</v>
      </c>
      <c r="AP81" s="166">
        <v>6.4171999999999996E-3</v>
      </c>
      <c r="AQ81" s="185">
        <v>1215583.58</v>
      </c>
      <c r="AS81" s="191" t="s">
        <v>340</v>
      </c>
      <c r="AT81" s="192">
        <v>14146454</v>
      </c>
      <c r="AV81" s="201">
        <v>79</v>
      </c>
      <c r="AW81" s="202" t="s">
        <v>342</v>
      </c>
      <c r="AX81" s="185">
        <v>2599171</v>
      </c>
      <c r="AY81" s="185">
        <v>782305.04</v>
      </c>
      <c r="AZ81" s="185">
        <v>942492.9</v>
      </c>
      <c r="BA81" s="185">
        <v>4323969</v>
      </c>
      <c r="BC81" s="201">
        <v>79</v>
      </c>
      <c r="BD81" s="202" t="s">
        <v>342</v>
      </c>
      <c r="BE81" s="185">
        <v>2599171</v>
      </c>
      <c r="BF81" s="185">
        <v>782305.04</v>
      </c>
      <c r="BG81" s="185">
        <v>942492.9</v>
      </c>
      <c r="BH81" s="185">
        <v>4323969</v>
      </c>
    </row>
    <row r="82" spans="1:60" ht="23.25" thickBot="1" x14ac:dyDescent="0.3">
      <c r="A82" s="164" t="s">
        <v>339</v>
      </c>
      <c r="B82" s="165">
        <v>4965</v>
      </c>
      <c r="C82" s="166">
        <v>3.8386339999999999</v>
      </c>
      <c r="D82" s="166">
        <v>4.9563999999999997E-3</v>
      </c>
      <c r="E82" s="166">
        <v>1.9026000000000001E-2</v>
      </c>
      <c r="F82" s="166">
        <v>4.8823E-3</v>
      </c>
      <c r="H82" s="164" t="s">
        <v>343</v>
      </c>
      <c r="I82" s="184">
        <v>949487829</v>
      </c>
      <c r="J82" s="166">
        <v>1.5606999999999999E-3</v>
      </c>
      <c r="K82" s="185">
        <v>1481852.46</v>
      </c>
      <c r="M82" s="191" t="s">
        <v>341</v>
      </c>
      <c r="N82" s="192">
        <v>28874273</v>
      </c>
      <c r="P82" s="201">
        <v>79</v>
      </c>
      <c r="Q82" s="202" t="s">
        <v>342</v>
      </c>
      <c r="R82" s="185">
        <v>2599171</v>
      </c>
      <c r="S82" s="185">
        <v>932500.74</v>
      </c>
      <c r="T82" s="185">
        <v>3531672</v>
      </c>
      <c r="V82" s="164" t="s">
        <v>339</v>
      </c>
      <c r="W82" s="165">
        <v>4095</v>
      </c>
      <c r="X82" s="166">
        <v>3.5197530000000001</v>
      </c>
      <c r="Y82" s="166">
        <v>6.0285E-3</v>
      </c>
      <c r="Z82" s="166">
        <v>2.1218999999999998E-2</v>
      </c>
      <c r="AA82" s="166">
        <v>6.0472E-3</v>
      </c>
      <c r="AC82" s="164" t="s">
        <v>342</v>
      </c>
      <c r="AD82" s="185">
        <v>947131646</v>
      </c>
      <c r="AE82" s="166">
        <v>1.0325E-3</v>
      </c>
      <c r="AF82" s="185">
        <v>782305.04</v>
      </c>
      <c r="AH82" s="164" t="s">
        <v>341</v>
      </c>
      <c r="AI82" s="165">
        <v>6563</v>
      </c>
      <c r="AJ82" s="165">
        <v>3337</v>
      </c>
      <c r="AK82" s="166">
        <v>1.9667365999999999</v>
      </c>
      <c r="AL82" s="166">
        <v>6.4171999999999996E-3</v>
      </c>
      <c r="AN82" s="164" t="s">
        <v>342</v>
      </c>
      <c r="AO82" s="185">
        <v>947131646</v>
      </c>
      <c r="AP82" s="166">
        <v>4.9754999999999999E-3</v>
      </c>
      <c r="AQ82" s="185">
        <v>942492.9</v>
      </c>
      <c r="AS82" s="191" t="s">
        <v>341</v>
      </c>
      <c r="AT82" s="192">
        <v>28874273</v>
      </c>
      <c r="AV82" s="201">
        <v>80</v>
      </c>
      <c r="AW82" s="202" t="s">
        <v>343</v>
      </c>
      <c r="AX82" s="185">
        <v>5804402</v>
      </c>
      <c r="AY82" s="185">
        <v>1188662.93</v>
      </c>
      <c r="AZ82" s="185">
        <v>906344.19</v>
      </c>
      <c r="BA82" s="185">
        <v>7899409</v>
      </c>
      <c r="BC82" s="201">
        <v>80</v>
      </c>
      <c r="BD82" s="202" t="s">
        <v>343</v>
      </c>
      <c r="BE82" s="185">
        <v>5804402</v>
      </c>
      <c r="BF82" s="185">
        <v>1188662.93</v>
      </c>
      <c r="BG82" s="185">
        <v>906344.19</v>
      </c>
      <c r="BH82" s="185">
        <v>7899409</v>
      </c>
    </row>
    <row r="83" spans="1:60" ht="23.25" thickBot="1" x14ac:dyDescent="0.3">
      <c r="A83" s="164" t="s">
        <v>340</v>
      </c>
      <c r="B83" s="165">
        <v>3306</v>
      </c>
      <c r="C83" s="166">
        <v>4.2631110000000003</v>
      </c>
      <c r="D83" s="166">
        <v>3.3002999999999999E-3</v>
      </c>
      <c r="E83" s="166">
        <v>1.40695E-2</v>
      </c>
      <c r="F83" s="166">
        <v>3.6104000000000002E-3</v>
      </c>
      <c r="H83" s="164" t="s">
        <v>344</v>
      </c>
      <c r="I83" s="184">
        <v>949487829</v>
      </c>
      <c r="J83" s="166">
        <v>1.1297E-3</v>
      </c>
      <c r="K83" s="185">
        <v>1072634.33</v>
      </c>
      <c r="M83" s="191" t="s">
        <v>342</v>
      </c>
      <c r="N83" s="192">
        <v>2599171</v>
      </c>
      <c r="P83" s="201">
        <v>80</v>
      </c>
      <c r="Q83" s="202" t="s">
        <v>343</v>
      </c>
      <c r="R83" s="185">
        <v>5804402</v>
      </c>
      <c r="S83" s="185">
        <v>1481852.46</v>
      </c>
      <c r="T83" s="185">
        <v>7286254</v>
      </c>
      <c r="V83" s="164" t="s">
        <v>340</v>
      </c>
      <c r="W83" s="165">
        <v>2118</v>
      </c>
      <c r="X83" s="166">
        <v>3.5714060000000001</v>
      </c>
      <c r="Y83" s="166">
        <v>3.1181E-3</v>
      </c>
      <c r="Z83" s="166">
        <v>1.1135900000000001E-2</v>
      </c>
      <c r="AA83" s="166">
        <v>3.1735999999999999E-3</v>
      </c>
      <c r="AC83" s="164" t="s">
        <v>343</v>
      </c>
      <c r="AD83" s="185">
        <v>947131646</v>
      </c>
      <c r="AE83" s="166">
        <v>1.5688E-3</v>
      </c>
      <c r="AF83" s="185">
        <v>1188662.93</v>
      </c>
      <c r="AH83" s="164" t="s">
        <v>342</v>
      </c>
      <c r="AI83" s="165">
        <v>1072</v>
      </c>
      <c r="AJ83" s="166">
        <v>703</v>
      </c>
      <c r="AK83" s="166">
        <v>1.5248933</v>
      </c>
      <c r="AL83" s="166">
        <v>4.9754999999999999E-3</v>
      </c>
      <c r="AN83" s="164" t="s">
        <v>343</v>
      </c>
      <c r="AO83" s="185">
        <v>947131646</v>
      </c>
      <c r="AP83" s="166">
        <v>4.7847000000000002E-3</v>
      </c>
      <c r="AQ83" s="185">
        <v>906344.19</v>
      </c>
      <c r="AS83" s="191" t="s">
        <v>342</v>
      </c>
      <c r="AT83" s="192">
        <v>2599171</v>
      </c>
      <c r="AV83" s="201">
        <v>81</v>
      </c>
      <c r="AW83" s="202" t="s">
        <v>344</v>
      </c>
      <c r="AX83" s="185">
        <v>5608577</v>
      </c>
      <c r="AY83" s="185">
        <v>1974233</v>
      </c>
      <c r="AZ83" s="185">
        <v>417366.61</v>
      </c>
      <c r="BA83" s="185">
        <v>8000177</v>
      </c>
      <c r="BC83" s="201">
        <v>81</v>
      </c>
      <c r="BD83" s="202" t="s">
        <v>344</v>
      </c>
      <c r="BE83" s="185">
        <v>5608577</v>
      </c>
      <c r="BF83" s="185">
        <v>1974233</v>
      </c>
      <c r="BG83" s="185">
        <v>417366.61</v>
      </c>
      <c r="BH83" s="185">
        <v>8000177</v>
      </c>
    </row>
    <row r="84" spans="1:60" ht="23.25" thickBot="1" x14ac:dyDescent="0.3">
      <c r="A84" s="164" t="s">
        <v>341</v>
      </c>
      <c r="B84" s="165">
        <v>6563</v>
      </c>
      <c r="C84" s="166">
        <v>3.9550320000000001</v>
      </c>
      <c r="D84" s="166">
        <v>6.5516999999999997E-3</v>
      </c>
      <c r="E84" s="166">
        <v>2.59121E-2</v>
      </c>
      <c r="F84" s="166">
        <v>6.6493999999999998E-3</v>
      </c>
      <c r="H84" s="164" t="s">
        <v>345</v>
      </c>
      <c r="I84" s="184">
        <v>949487829</v>
      </c>
      <c r="J84" s="166">
        <v>1.3148000000000001E-3</v>
      </c>
      <c r="K84" s="185">
        <v>1248399.9099999999</v>
      </c>
      <c r="M84" s="191" t="s">
        <v>343</v>
      </c>
      <c r="N84" s="192">
        <v>5804402</v>
      </c>
      <c r="P84" s="201">
        <v>81</v>
      </c>
      <c r="Q84" s="202" t="s">
        <v>344</v>
      </c>
      <c r="R84" s="185">
        <v>5608577</v>
      </c>
      <c r="S84" s="185">
        <v>1072634.33</v>
      </c>
      <c r="T84" s="185">
        <v>6681211</v>
      </c>
      <c r="V84" s="164" t="s">
        <v>341</v>
      </c>
      <c r="W84" s="165">
        <v>3337</v>
      </c>
      <c r="X84" s="166">
        <v>3.6252119999999999</v>
      </c>
      <c r="Y84" s="166">
        <v>4.9125999999999996E-3</v>
      </c>
      <c r="Z84" s="166">
        <v>1.78094E-2</v>
      </c>
      <c r="AA84" s="166">
        <v>5.0755000000000002E-3</v>
      </c>
      <c r="AC84" s="164" t="s">
        <v>344</v>
      </c>
      <c r="AD84" s="185">
        <v>947131646</v>
      </c>
      <c r="AE84" s="166">
        <v>2.6055000000000002E-3</v>
      </c>
      <c r="AF84" s="185">
        <v>1974233</v>
      </c>
      <c r="AH84" s="164" t="s">
        <v>343</v>
      </c>
      <c r="AI84" s="165">
        <v>1506</v>
      </c>
      <c r="AJ84" s="165">
        <v>1027</v>
      </c>
      <c r="AK84" s="166">
        <v>1.466407</v>
      </c>
      <c r="AL84" s="166">
        <v>4.7847000000000002E-3</v>
      </c>
      <c r="AN84" s="164" t="s">
        <v>344</v>
      </c>
      <c r="AO84" s="185">
        <v>947131646</v>
      </c>
      <c r="AP84" s="166">
        <v>2.2033000000000001E-3</v>
      </c>
      <c r="AQ84" s="185">
        <v>417366.61</v>
      </c>
      <c r="AS84" s="191" t="s">
        <v>343</v>
      </c>
      <c r="AT84" s="192">
        <v>5804402</v>
      </c>
      <c r="AV84" s="201">
        <v>82</v>
      </c>
      <c r="AW84" s="202" t="s">
        <v>345</v>
      </c>
      <c r="AX84" s="185">
        <v>7733965</v>
      </c>
      <c r="AY84" s="185">
        <v>1179161.47</v>
      </c>
      <c r="AZ84" s="185">
        <v>799586.75</v>
      </c>
      <c r="BA84" s="185">
        <v>9712713</v>
      </c>
      <c r="BC84" s="201">
        <v>82</v>
      </c>
      <c r="BD84" s="202" t="s">
        <v>345</v>
      </c>
      <c r="BE84" s="185">
        <v>7733965</v>
      </c>
      <c r="BF84" s="185">
        <v>1179161.47</v>
      </c>
      <c r="BG84" s="185">
        <v>799586.75</v>
      </c>
      <c r="BH84" s="185">
        <v>9712713</v>
      </c>
    </row>
    <row r="85" spans="1:60" ht="23.25" thickBot="1" x14ac:dyDescent="0.3">
      <c r="A85" s="164" t="s">
        <v>342</v>
      </c>
      <c r="B85" s="165">
        <v>1072</v>
      </c>
      <c r="C85" s="166">
        <v>3.5762969999999998</v>
      </c>
      <c r="D85" s="166">
        <v>1.0702000000000001E-3</v>
      </c>
      <c r="E85" s="166">
        <v>3.8271999999999998E-3</v>
      </c>
      <c r="F85" s="166">
        <v>9.8210000000000007E-4</v>
      </c>
      <c r="H85" s="164" t="s">
        <v>346</v>
      </c>
      <c r="I85" s="184">
        <v>949487829</v>
      </c>
      <c r="J85" s="166">
        <v>5.2426E-3</v>
      </c>
      <c r="K85" s="185">
        <v>4977786.04</v>
      </c>
      <c r="M85" s="191" t="s">
        <v>344</v>
      </c>
      <c r="N85" s="192">
        <v>5608577</v>
      </c>
      <c r="P85" s="201">
        <v>82</v>
      </c>
      <c r="Q85" s="202" t="s">
        <v>345</v>
      </c>
      <c r="R85" s="185">
        <v>7733965</v>
      </c>
      <c r="S85" s="185">
        <v>1248399.9099999999</v>
      </c>
      <c r="T85" s="185">
        <v>8982365</v>
      </c>
      <c r="V85" s="164" t="s">
        <v>342</v>
      </c>
      <c r="W85" s="166">
        <v>703</v>
      </c>
      <c r="X85" s="166">
        <v>3.500505</v>
      </c>
      <c r="Y85" s="166">
        <v>1.0349000000000001E-3</v>
      </c>
      <c r="Z85" s="166">
        <v>3.6227999999999998E-3</v>
      </c>
      <c r="AA85" s="166">
        <v>1.0325E-3</v>
      </c>
      <c r="AC85" s="164" t="s">
        <v>345</v>
      </c>
      <c r="AD85" s="185">
        <v>947131646</v>
      </c>
      <c r="AE85" s="166">
        <v>1.5562E-3</v>
      </c>
      <c r="AF85" s="185">
        <v>1179161.47</v>
      </c>
      <c r="AH85" s="164" t="s">
        <v>344</v>
      </c>
      <c r="AI85" s="165">
        <v>1177</v>
      </c>
      <c r="AJ85" s="165">
        <v>1743</v>
      </c>
      <c r="AK85" s="166">
        <v>0.67527250000000005</v>
      </c>
      <c r="AL85" s="166">
        <v>2.2033000000000001E-3</v>
      </c>
      <c r="AN85" s="164" t="s">
        <v>345</v>
      </c>
      <c r="AO85" s="185">
        <v>947131646</v>
      </c>
      <c r="AP85" s="166">
        <v>4.2211000000000002E-3</v>
      </c>
      <c r="AQ85" s="185">
        <v>799586.75</v>
      </c>
      <c r="AS85" s="191" t="s">
        <v>344</v>
      </c>
      <c r="AT85" s="192">
        <v>5608577</v>
      </c>
      <c r="AV85" s="201">
        <v>83</v>
      </c>
      <c r="AW85" s="202" t="s">
        <v>346</v>
      </c>
      <c r="AX85" s="185">
        <v>53376078</v>
      </c>
      <c r="AY85" s="185">
        <v>2574938.92</v>
      </c>
      <c r="AZ85" s="185">
        <v>1400011.8</v>
      </c>
      <c r="BA85" s="185">
        <v>57351029</v>
      </c>
      <c r="BC85" s="201">
        <v>83</v>
      </c>
      <c r="BD85" s="202" t="s">
        <v>346</v>
      </c>
      <c r="BE85" s="185">
        <v>53376078</v>
      </c>
      <c r="BF85" s="185">
        <v>2574938.92</v>
      </c>
      <c r="BG85" s="185">
        <v>1400011.8</v>
      </c>
      <c r="BH85" s="185">
        <v>57351029</v>
      </c>
    </row>
    <row r="86" spans="1:60" ht="15.75" thickBot="1" x14ac:dyDescent="0.3">
      <c r="A86" s="164" t="s">
        <v>343</v>
      </c>
      <c r="B86" s="165">
        <v>1506</v>
      </c>
      <c r="C86" s="166">
        <v>4.0453789999999996</v>
      </c>
      <c r="D86" s="166">
        <v>1.5034E-3</v>
      </c>
      <c r="E86" s="166">
        <v>6.0818000000000001E-3</v>
      </c>
      <c r="F86" s="166">
        <v>1.5606999999999999E-3</v>
      </c>
      <c r="H86" s="164" t="s">
        <v>347</v>
      </c>
      <c r="I86" s="184">
        <v>949487829</v>
      </c>
      <c r="J86" s="166">
        <v>4.8872999999999998E-3</v>
      </c>
      <c r="K86" s="185">
        <v>4640401.7699999996</v>
      </c>
      <c r="M86" s="191" t="s">
        <v>345</v>
      </c>
      <c r="N86" s="192">
        <v>7733965</v>
      </c>
      <c r="P86" s="201">
        <v>83</v>
      </c>
      <c r="Q86" s="202" t="s">
        <v>346</v>
      </c>
      <c r="R86" s="185">
        <v>53376078</v>
      </c>
      <c r="S86" s="185">
        <v>4977786.04</v>
      </c>
      <c r="T86" s="185">
        <v>58353864</v>
      </c>
      <c r="V86" s="164" t="s">
        <v>343</v>
      </c>
      <c r="W86" s="165">
        <v>1027</v>
      </c>
      <c r="X86" s="166">
        <v>3.6408119999999999</v>
      </c>
      <c r="Y86" s="166">
        <v>1.5119E-3</v>
      </c>
      <c r="Z86" s="166">
        <v>5.5046000000000001E-3</v>
      </c>
      <c r="AA86" s="166">
        <v>1.5688E-3</v>
      </c>
      <c r="AC86" s="164" t="s">
        <v>346</v>
      </c>
      <c r="AD86" s="185">
        <v>947131646</v>
      </c>
      <c r="AE86" s="166">
        <v>3.3982999999999999E-3</v>
      </c>
      <c r="AF86" s="185">
        <v>2574938.92</v>
      </c>
      <c r="AH86" s="164" t="s">
        <v>345</v>
      </c>
      <c r="AI86" s="165">
        <v>1392</v>
      </c>
      <c r="AJ86" s="165">
        <v>1076</v>
      </c>
      <c r="AK86" s="166">
        <v>1.2936802999999999</v>
      </c>
      <c r="AL86" s="166">
        <v>4.2211000000000002E-3</v>
      </c>
      <c r="AN86" s="164" t="s">
        <v>346</v>
      </c>
      <c r="AO86" s="185">
        <v>947131646</v>
      </c>
      <c r="AP86" s="166">
        <v>7.3908000000000003E-3</v>
      </c>
      <c r="AQ86" s="185">
        <v>1400011.8</v>
      </c>
      <c r="AS86" s="191" t="s">
        <v>345</v>
      </c>
      <c r="AT86" s="192">
        <v>7733965</v>
      </c>
      <c r="AV86" s="201">
        <v>84</v>
      </c>
      <c r="AW86" s="202" t="s">
        <v>347</v>
      </c>
      <c r="AX86" s="185">
        <v>10656480</v>
      </c>
      <c r="AY86" s="185">
        <v>4081151.65</v>
      </c>
      <c r="AZ86" s="185">
        <v>804099.99</v>
      </c>
      <c r="BA86" s="185">
        <v>15541732</v>
      </c>
      <c r="BC86" s="201">
        <v>84</v>
      </c>
      <c r="BD86" s="202" t="s">
        <v>347</v>
      </c>
      <c r="BE86" s="185">
        <v>10656480</v>
      </c>
      <c r="BF86" s="185">
        <v>4081151.65</v>
      </c>
      <c r="BG86" s="185">
        <v>804099.99</v>
      </c>
      <c r="BH86" s="185">
        <v>15541732</v>
      </c>
    </row>
    <row r="87" spans="1:60" ht="23.25" thickBot="1" x14ac:dyDescent="0.3">
      <c r="A87" s="164" t="s">
        <v>344</v>
      </c>
      <c r="B87" s="165">
        <v>1177</v>
      </c>
      <c r="C87" s="166">
        <v>3.7467480000000002</v>
      </c>
      <c r="D87" s="166">
        <v>1.175E-3</v>
      </c>
      <c r="E87" s="166">
        <v>4.4022999999999996E-3</v>
      </c>
      <c r="F87" s="166">
        <v>1.1297E-3</v>
      </c>
      <c r="H87" s="164" t="s">
        <v>348</v>
      </c>
      <c r="I87" s="184">
        <v>949487829</v>
      </c>
      <c r="J87" s="166">
        <v>1.12134E-2</v>
      </c>
      <c r="K87" s="185">
        <v>10646976.4</v>
      </c>
      <c r="M87" s="191" t="s">
        <v>346</v>
      </c>
      <c r="N87" s="192">
        <v>53376078</v>
      </c>
      <c r="P87" s="201">
        <v>84</v>
      </c>
      <c r="Q87" s="202" t="s">
        <v>347</v>
      </c>
      <c r="R87" s="185">
        <v>10656480</v>
      </c>
      <c r="S87" s="185">
        <v>4640401.7699999996</v>
      </c>
      <c r="T87" s="185">
        <v>15296882</v>
      </c>
      <c r="V87" s="164" t="s">
        <v>344</v>
      </c>
      <c r="W87" s="165">
        <v>1743</v>
      </c>
      <c r="X87" s="166">
        <v>3.5629599999999999</v>
      </c>
      <c r="Y87" s="166">
        <v>2.5660000000000001E-3</v>
      </c>
      <c r="Z87" s="166">
        <v>9.1424999999999996E-3</v>
      </c>
      <c r="AA87" s="166">
        <v>2.6055000000000002E-3</v>
      </c>
      <c r="AC87" s="164" t="s">
        <v>347</v>
      </c>
      <c r="AD87" s="185">
        <v>947131646</v>
      </c>
      <c r="AE87" s="166">
        <v>5.3861999999999998E-3</v>
      </c>
      <c r="AF87" s="185">
        <v>4081151.65</v>
      </c>
      <c r="AH87" s="164" t="s">
        <v>346</v>
      </c>
      <c r="AI87" s="165">
        <v>5502</v>
      </c>
      <c r="AJ87" s="165">
        <v>2429</v>
      </c>
      <c r="AK87" s="166">
        <v>2.2651297000000001</v>
      </c>
      <c r="AL87" s="166">
        <v>7.3908000000000003E-3</v>
      </c>
      <c r="AN87" s="164" t="s">
        <v>347</v>
      </c>
      <c r="AO87" s="185">
        <v>947131646</v>
      </c>
      <c r="AP87" s="166">
        <v>4.2449000000000002E-3</v>
      </c>
      <c r="AQ87" s="185">
        <v>804099.99</v>
      </c>
      <c r="AS87" s="191" t="s">
        <v>346</v>
      </c>
      <c r="AT87" s="192">
        <v>53376078</v>
      </c>
      <c r="AV87" s="201">
        <v>85</v>
      </c>
      <c r="AW87" s="202" t="s">
        <v>348</v>
      </c>
      <c r="AX87" s="185">
        <v>39940300</v>
      </c>
      <c r="AY87" s="185">
        <v>8083695.7300000004</v>
      </c>
      <c r="AZ87" s="185">
        <v>957989.89</v>
      </c>
      <c r="BA87" s="185">
        <v>48981986</v>
      </c>
      <c r="BC87" s="201">
        <v>85</v>
      </c>
      <c r="BD87" s="202" t="s">
        <v>348</v>
      </c>
      <c r="BE87" s="185">
        <v>39940300</v>
      </c>
      <c r="BF87" s="185">
        <v>8083695.7300000004</v>
      </c>
      <c r="BG87" s="185">
        <v>957989.89</v>
      </c>
      <c r="BH87" s="185">
        <v>48981986</v>
      </c>
    </row>
    <row r="88" spans="1:60" ht="23.25" thickBot="1" x14ac:dyDescent="0.3">
      <c r="A88" s="164" t="s">
        <v>345</v>
      </c>
      <c r="B88" s="165">
        <v>1392</v>
      </c>
      <c r="C88" s="166">
        <v>3.6871749999999999</v>
      </c>
      <c r="D88" s="166">
        <v>1.3895999999999999E-3</v>
      </c>
      <c r="E88" s="166">
        <v>5.1237000000000001E-3</v>
      </c>
      <c r="F88" s="166">
        <v>1.3148000000000001E-3</v>
      </c>
      <c r="H88" s="164" t="s">
        <v>349</v>
      </c>
      <c r="I88" s="184">
        <v>949487829</v>
      </c>
      <c r="J88" s="166">
        <v>3.4983000000000002E-3</v>
      </c>
      <c r="K88" s="185">
        <v>3321625.94</v>
      </c>
      <c r="M88" s="191" t="s">
        <v>347</v>
      </c>
      <c r="N88" s="192">
        <v>10656480</v>
      </c>
      <c r="P88" s="201">
        <v>85</v>
      </c>
      <c r="Q88" s="202" t="s">
        <v>348</v>
      </c>
      <c r="R88" s="185">
        <v>39940300</v>
      </c>
      <c r="S88" s="185">
        <v>10646976.4</v>
      </c>
      <c r="T88" s="185">
        <v>50587276</v>
      </c>
      <c r="V88" s="164" t="s">
        <v>345</v>
      </c>
      <c r="W88" s="165">
        <v>1076</v>
      </c>
      <c r="X88" s="166">
        <v>3.447235</v>
      </c>
      <c r="Y88" s="166">
        <v>1.5841E-3</v>
      </c>
      <c r="Z88" s="166">
        <v>5.4606000000000003E-3</v>
      </c>
      <c r="AA88" s="166">
        <v>1.5562E-3</v>
      </c>
      <c r="AC88" s="164" t="s">
        <v>348</v>
      </c>
      <c r="AD88" s="185">
        <v>947131646</v>
      </c>
      <c r="AE88" s="166">
        <v>1.06687E-2</v>
      </c>
      <c r="AF88" s="185">
        <v>8083695.7300000004</v>
      </c>
      <c r="AH88" s="164" t="s">
        <v>347</v>
      </c>
      <c r="AI88" s="165">
        <v>4370</v>
      </c>
      <c r="AJ88" s="165">
        <v>3359</v>
      </c>
      <c r="AK88" s="166">
        <v>1.3009824000000001</v>
      </c>
      <c r="AL88" s="166">
        <v>4.2449000000000002E-3</v>
      </c>
      <c r="AN88" s="164" t="s">
        <v>348</v>
      </c>
      <c r="AO88" s="185">
        <v>947131646</v>
      </c>
      <c r="AP88" s="166">
        <v>5.0572999999999998E-3</v>
      </c>
      <c r="AQ88" s="185">
        <v>957989.89</v>
      </c>
      <c r="AS88" s="191" t="s">
        <v>347</v>
      </c>
      <c r="AT88" s="192">
        <v>10656480</v>
      </c>
      <c r="AV88" s="201">
        <v>86</v>
      </c>
      <c r="AW88" s="202" t="s">
        <v>349</v>
      </c>
      <c r="AX88" s="185">
        <v>22498538</v>
      </c>
      <c r="AY88" s="185">
        <v>2749923.97</v>
      </c>
      <c r="AZ88" s="185">
        <v>872145.17</v>
      </c>
      <c r="BA88" s="185">
        <v>26120607</v>
      </c>
      <c r="BC88" s="201">
        <v>86</v>
      </c>
      <c r="BD88" s="202" t="s">
        <v>349</v>
      </c>
      <c r="BE88" s="185">
        <v>22498538</v>
      </c>
      <c r="BF88" s="185">
        <v>2749923.97</v>
      </c>
      <c r="BG88" s="185">
        <v>872145.17</v>
      </c>
      <c r="BH88" s="185">
        <v>26120607</v>
      </c>
    </row>
    <row r="89" spans="1:60" ht="23.25" thickBot="1" x14ac:dyDescent="0.3">
      <c r="A89" s="164" t="s">
        <v>346</v>
      </c>
      <c r="B89" s="165">
        <v>5502</v>
      </c>
      <c r="C89" s="166">
        <v>3.7195879999999999</v>
      </c>
      <c r="D89" s="166">
        <v>5.4925E-3</v>
      </c>
      <c r="E89" s="166">
        <v>2.0429900000000001E-2</v>
      </c>
      <c r="F89" s="166">
        <v>5.2426E-3</v>
      </c>
      <c r="H89" s="164" t="s">
        <v>350</v>
      </c>
      <c r="I89" s="184">
        <v>949487829</v>
      </c>
      <c r="J89" s="166">
        <v>3.1508999999999999E-3</v>
      </c>
      <c r="K89" s="185">
        <v>2991768.33</v>
      </c>
      <c r="M89" s="191" t="s">
        <v>348</v>
      </c>
      <c r="N89" s="192">
        <v>39940300</v>
      </c>
      <c r="P89" s="201">
        <v>86</v>
      </c>
      <c r="Q89" s="202" t="s">
        <v>349</v>
      </c>
      <c r="R89" s="185">
        <v>22498538</v>
      </c>
      <c r="S89" s="185">
        <v>3321625.94</v>
      </c>
      <c r="T89" s="185">
        <v>25820164</v>
      </c>
      <c r="V89" s="164" t="s">
        <v>346</v>
      </c>
      <c r="W89" s="165">
        <v>2429</v>
      </c>
      <c r="X89" s="166">
        <v>3.3346429999999998</v>
      </c>
      <c r="Y89" s="166">
        <v>3.5758999999999999E-3</v>
      </c>
      <c r="Z89" s="166">
        <v>1.19244E-2</v>
      </c>
      <c r="AA89" s="166">
        <v>3.3982999999999999E-3</v>
      </c>
      <c r="AC89" s="164" t="s">
        <v>349</v>
      </c>
      <c r="AD89" s="185">
        <v>947131646</v>
      </c>
      <c r="AE89" s="166">
        <v>3.6292999999999998E-3</v>
      </c>
      <c r="AF89" s="185">
        <v>2749923.97</v>
      </c>
      <c r="AH89" s="164" t="s">
        <v>348</v>
      </c>
      <c r="AI89" s="165">
        <v>11555</v>
      </c>
      <c r="AJ89" s="165">
        <v>7455</v>
      </c>
      <c r="AK89" s="166">
        <v>1.5499665</v>
      </c>
      <c r="AL89" s="166">
        <v>5.0572999999999998E-3</v>
      </c>
      <c r="AN89" s="164" t="s">
        <v>349</v>
      </c>
      <c r="AO89" s="185">
        <v>947131646</v>
      </c>
      <c r="AP89" s="166">
        <v>4.6040999999999999E-3</v>
      </c>
      <c r="AQ89" s="185">
        <v>872145.17</v>
      </c>
      <c r="AS89" s="191" t="s">
        <v>348</v>
      </c>
      <c r="AT89" s="192">
        <v>39940300</v>
      </c>
      <c r="AV89" s="201">
        <v>87</v>
      </c>
      <c r="AW89" s="202" t="s">
        <v>350</v>
      </c>
      <c r="AX89" s="185">
        <v>23610964</v>
      </c>
      <c r="AY89" s="185">
        <v>2503408.5</v>
      </c>
      <c r="AZ89" s="185">
        <v>928468.44</v>
      </c>
      <c r="BA89" s="185">
        <v>27042841</v>
      </c>
      <c r="BC89" s="201">
        <v>87</v>
      </c>
      <c r="BD89" s="202" t="s">
        <v>350</v>
      </c>
      <c r="BE89" s="185">
        <v>23610964</v>
      </c>
      <c r="BF89" s="185">
        <v>2503408.5</v>
      </c>
      <c r="BG89" s="185">
        <v>928468.44</v>
      </c>
      <c r="BH89" s="185">
        <v>27042841</v>
      </c>
    </row>
    <row r="90" spans="1:60" ht="15.75" thickBot="1" x14ac:dyDescent="0.3">
      <c r="A90" s="164" t="s">
        <v>347</v>
      </c>
      <c r="B90" s="165">
        <v>4370</v>
      </c>
      <c r="C90" s="166">
        <v>4.3656949999999997</v>
      </c>
      <c r="D90" s="166">
        <v>4.3625000000000001E-3</v>
      </c>
      <c r="E90" s="166">
        <v>1.9045200000000002E-2</v>
      </c>
      <c r="F90" s="166">
        <v>4.8872999999999998E-3</v>
      </c>
      <c r="H90" s="164" t="s">
        <v>351</v>
      </c>
      <c r="I90" s="184">
        <v>949487829</v>
      </c>
      <c r="J90" s="166">
        <v>1.6080000000000001E-3</v>
      </c>
      <c r="K90" s="185">
        <v>1526757.93</v>
      </c>
      <c r="M90" s="191" t="s">
        <v>349</v>
      </c>
      <c r="N90" s="192">
        <v>22498538</v>
      </c>
      <c r="P90" s="201">
        <v>87</v>
      </c>
      <c r="Q90" s="202" t="s">
        <v>350</v>
      </c>
      <c r="R90" s="185">
        <v>23610964</v>
      </c>
      <c r="S90" s="185">
        <v>2991768.33</v>
      </c>
      <c r="T90" s="185">
        <v>26602732</v>
      </c>
      <c r="V90" s="164" t="s">
        <v>347</v>
      </c>
      <c r="W90" s="165">
        <v>3359</v>
      </c>
      <c r="X90" s="166">
        <v>3.8219289999999999</v>
      </c>
      <c r="Y90" s="166">
        <v>4.9449999999999997E-3</v>
      </c>
      <c r="Z90" s="166">
        <v>1.8899599999999999E-2</v>
      </c>
      <c r="AA90" s="166">
        <v>5.3861999999999998E-3</v>
      </c>
      <c r="AC90" s="164" t="s">
        <v>350</v>
      </c>
      <c r="AD90" s="185">
        <v>947131646</v>
      </c>
      <c r="AE90" s="166">
        <v>3.3038999999999998E-3</v>
      </c>
      <c r="AF90" s="185">
        <v>2503408.5</v>
      </c>
      <c r="AH90" s="164" t="s">
        <v>349</v>
      </c>
      <c r="AI90" s="165">
        <v>3491</v>
      </c>
      <c r="AJ90" s="165">
        <v>2474</v>
      </c>
      <c r="AK90" s="166">
        <v>1.4110752</v>
      </c>
      <c r="AL90" s="166">
        <v>4.6040999999999999E-3</v>
      </c>
      <c r="AN90" s="164" t="s">
        <v>350</v>
      </c>
      <c r="AO90" s="185">
        <v>947131646</v>
      </c>
      <c r="AP90" s="166">
        <v>4.9014999999999996E-3</v>
      </c>
      <c r="AQ90" s="185">
        <v>928468.44</v>
      </c>
      <c r="AS90" s="191" t="s">
        <v>349</v>
      </c>
      <c r="AT90" s="192">
        <v>22498538</v>
      </c>
      <c r="AV90" s="201">
        <v>88</v>
      </c>
      <c r="AW90" s="202" t="s">
        <v>351</v>
      </c>
      <c r="AX90" s="185">
        <v>9028136</v>
      </c>
      <c r="AY90" s="185">
        <v>1644190.29</v>
      </c>
      <c r="AZ90" s="185">
        <v>700737.88</v>
      </c>
      <c r="BA90" s="185">
        <v>11373064</v>
      </c>
      <c r="BC90" s="201">
        <v>88</v>
      </c>
      <c r="BD90" s="202" t="s">
        <v>351</v>
      </c>
      <c r="BE90" s="185">
        <v>9028136</v>
      </c>
      <c r="BF90" s="185">
        <v>1644190.29</v>
      </c>
      <c r="BG90" s="185">
        <v>700737.88</v>
      </c>
      <c r="BH90" s="185">
        <v>11373064</v>
      </c>
    </row>
    <row r="91" spans="1:60" ht="23.25" thickBot="1" x14ac:dyDescent="0.3">
      <c r="A91" s="164" t="s">
        <v>348</v>
      </c>
      <c r="B91" s="165">
        <v>11555</v>
      </c>
      <c r="C91" s="166">
        <v>3.7882229999999999</v>
      </c>
      <c r="D91" s="166">
        <v>1.15351E-2</v>
      </c>
      <c r="E91" s="166">
        <v>4.36975E-2</v>
      </c>
      <c r="F91" s="166">
        <v>1.12134E-2</v>
      </c>
      <c r="H91" s="164" t="s">
        <v>352</v>
      </c>
      <c r="I91" s="184">
        <v>949487829</v>
      </c>
      <c r="J91" s="166">
        <v>4.0702000000000004E-3</v>
      </c>
      <c r="K91" s="185">
        <v>3864648.78</v>
      </c>
      <c r="M91" s="191" t="s">
        <v>350</v>
      </c>
      <c r="N91" s="192">
        <v>23610964</v>
      </c>
      <c r="P91" s="201">
        <v>88</v>
      </c>
      <c r="Q91" s="202" t="s">
        <v>351</v>
      </c>
      <c r="R91" s="185">
        <v>9028136</v>
      </c>
      <c r="S91" s="185">
        <v>1526757.93</v>
      </c>
      <c r="T91" s="185">
        <v>10554894</v>
      </c>
      <c r="V91" s="164" t="s">
        <v>348</v>
      </c>
      <c r="W91" s="165">
        <v>7455</v>
      </c>
      <c r="X91" s="166">
        <v>3.4109259999999999</v>
      </c>
      <c r="Y91" s="166">
        <v>1.0975E-2</v>
      </c>
      <c r="Z91" s="166">
        <v>3.7435099999999999E-2</v>
      </c>
      <c r="AA91" s="166">
        <v>1.06687E-2</v>
      </c>
      <c r="AC91" s="164" t="s">
        <v>351</v>
      </c>
      <c r="AD91" s="185">
        <v>947131646</v>
      </c>
      <c r="AE91" s="166">
        <v>2.1700000000000001E-3</v>
      </c>
      <c r="AF91" s="185">
        <v>1644190.29</v>
      </c>
      <c r="AH91" s="164" t="s">
        <v>350</v>
      </c>
      <c r="AI91" s="165">
        <v>3410</v>
      </c>
      <c r="AJ91" s="165">
        <v>2270</v>
      </c>
      <c r="AK91" s="166">
        <v>1.5022025999999999</v>
      </c>
      <c r="AL91" s="166">
        <v>4.9014999999999996E-3</v>
      </c>
      <c r="AN91" s="164" t="s">
        <v>351</v>
      </c>
      <c r="AO91" s="185">
        <v>947131646</v>
      </c>
      <c r="AP91" s="166">
        <v>3.6993E-3</v>
      </c>
      <c r="AQ91" s="185">
        <v>700737.88</v>
      </c>
      <c r="AS91" s="191" t="s">
        <v>350</v>
      </c>
      <c r="AT91" s="192">
        <v>23610964</v>
      </c>
      <c r="AV91" s="201">
        <v>89</v>
      </c>
      <c r="AW91" s="202" t="s">
        <v>352</v>
      </c>
      <c r="AX91" s="185">
        <v>21520610</v>
      </c>
      <c r="AY91" s="185">
        <v>2987502.04</v>
      </c>
      <c r="AZ91" s="185">
        <v>906630.2</v>
      </c>
      <c r="BA91" s="185">
        <v>25414742</v>
      </c>
      <c r="BC91" s="201">
        <v>89</v>
      </c>
      <c r="BD91" s="202" t="s">
        <v>352</v>
      </c>
      <c r="BE91" s="185">
        <v>21520610</v>
      </c>
      <c r="BF91" s="185">
        <v>2987502.04</v>
      </c>
      <c r="BG91" s="185">
        <v>906630.2</v>
      </c>
      <c r="BH91" s="185">
        <v>25414742</v>
      </c>
    </row>
    <row r="92" spans="1:60" ht="15.75" thickBot="1" x14ac:dyDescent="0.3">
      <c r="A92" s="164" t="s">
        <v>349</v>
      </c>
      <c r="B92" s="165">
        <v>3491</v>
      </c>
      <c r="C92" s="166">
        <v>3.9118309999999998</v>
      </c>
      <c r="D92" s="166">
        <v>3.4849999999999998E-3</v>
      </c>
      <c r="E92" s="166">
        <v>1.3632699999999999E-2</v>
      </c>
      <c r="F92" s="166">
        <v>3.4983000000000002E-3</v>
      </c>
      <c r="H92" s="164" t="s">
        <v>353</v>
      </c>
      <c r="I92" s="184">
        <v>949487829</v>
      </c>
      <c r="J92" s="166">
        <v>5.5304000000000004E-3</v>
      </c>
      <c r="K92" s="185">
        <v>5251032.3600000003</v>
      </c>
      <c r="M92" s="191" t="s">
        <v>351</v>
      </c>
      <c r="N92" s="192">
        <v>9028136</v>
      </c>
      <c r="P92" s="201">
        <v>89</v>
      </c>
      <c r="Q92" s="202" t="s">
        <v>352</v>
      </c>
      <c r="R92" s="185">
        <v>21520610</v>
      </c>
      <c r="S92" s="185">
        <v>3864648.78</v>
      </c>
      <c r="T92" s="185">
        <v>25385259</v>
      </c>
      <c r="V92" s="164" t="s">
        <v>349</v>
      </c>
      <c r="W92" s="165">
        <v>2474</v>
      </c>
      <c r="X92" s="166">
        <v>3.4964789999999999</v>
      </c>
      <c r="Y92" s="166">
        <v>3.6422E-3</v>
      </c>
      <c r="Z92" s="166">
        <v>1.27347E-2</v>
      </c>
      <c r="AA92" s="166">
        <v>3.6292999999999998E-3</v>
      </c>
      <c r="AC92" s="164" t="s">
        <v>352</v>
      </c>
      <c r="AD92" s="185">
        <v>947131646</v>
      </c>
      <c r="AE92" s="166">
        <v>3.9427999999999998E-3</v>
      </c>
      <c r="AF92" s="185">
        <v>2987502.04</v>
      </c>
      <c r="AH92" s="164" t="s">
        <v>351</v>
      </c>
      <c r="AI92" s="165">
        <v>1636</v>
      </c>
      <c r="AJ92" s="165">
        <v>1443</v>
      </c>
      <c r="AK92" s="166">
        <v>1.1337491</v>
      </c>
      <c r="AL92" s="166">
        <v>3.6993E-3</v>
      </c>
      <c r="AN92" s="164" t="s">
        <v>352</v>
      </c>
      <c r="AO92" s="185">
        <v>947131646</v>
      </c>
      <c r="AP92" s="166">
        <v>4.7862E-3</v>
      </c>
      <c r="AQ92" s="185">
        <v>906630.2</v>
      </c>
      <c r="AS92" s="191" t="s">
        <v>351</v>
      </c>
      <c r="AT92" s="192">
        <v>9028136</v>
      </c>
      <c r="AV92" s="201">
        <v>90</v>
      </c>
      <c r="AW92" s="202" t="s">
        <v>353</v>
      </c>
      <c r="AX92" s="185">
        <v>11138551</v>
      </c>
      <c r="AY92" s="185">
        <v>1924374.86</v>
      </c>
      <c r="AZ92" s="185">
        <v>2028666.93</v>
      </c>
      <c r="BA92" s="185">
        <v>15091593</v>
      </c>
      <c r="BC92" s="201">
        <v>90</v>
      </c>
      <c r="BD92" s="202" t="s">
        <v>353</v>
      </c>
      <c r="BE92" s="185">
        <v>11138551</v>
      </c>
      <c r="BF92" s="185">
        <v>1924374.86</v>
      </c>
      <c r="BG92" s="185">
        <v>2028666.93</v>
      </c>
      <c r="BH92" s="185">
        <v>15091593</v>
      </c>
    </row>
    <row r="93" spans="1:60" ht="15.75" thickBot="1" x14ac:dyDescent="0.3">
      <c r="A93" s="164" t="s">
        <v>350</v>
      </c>
      <c r="B93" s="165">
        <v>3410</v>
      </c>
      <c r="C93" s="166">
        <v>3.6070549999999999</v>
      </c>
      <c r="D93" s="166">
        <v>3.4041000000000002E-3</v>
      </c>
      <c r="E93" s="166">
        <v>1.2278900000000001E-2</v>
      </c>
      <c r="F93" s="166">
        <v>3.1508999999999999E-3</v>
      </c>
      <c r="H93" s="164" t="s">
        <v>354</v>
      </c>
      <c r="I93" s="184">
        <v>949487829</v>
      </c>
      <c r="J93" s="166">
        <v>1.1326999999999999E-3</v>
      </c>
      <c r="K93" s="185">
        <v>1075447.03</v>
      </c>
      <c r="M93" s="191" t="s">
        <v>352</v>
      </c>
      <c r="N93" s="192">
        <v>21520610</v>
      </c>
      <c r="P93" s="201">
        <v>90</v>
      </c>
      <c r="Q93" s="202" t="s">
        <v>353</v>
      </c>
      <c r="R93" s="185">
        <v>11138551</v>
      </c>
      <c r="S93" s="185">
        <v>5251032.3600000003</v>
      </c>
      <c r="T93" s="185">
        <v>16389583</v>
      </c>
      <c r="V93" s="164" t="s">
        <v>350</v>
      </c>
      <c r="W93" s="165">
        <v>2270</v>
      </c>
      <c r="X93" s="166">
        <v>3.4690919999999998</v>
      </c>
      <c r="Y93" s="166">
        <v>3.3417999999999998E-3</v>
      </c>
      <c r="Z93" s="166">
        <v>1.15931E-2</v>
      </c>
      <c r="AA93" s="166">
        <v>3.3038999999999998E-3</v>
      </c>
      <c r="AC93" s="164" t="s">
        <v>353</v>
      </c>
      <c r="AD93" s="185">
        <v>947131646</v>
      </c>
      <c r="AE93" s="166">
        <v>2.5397000000000002E-3</v>
      </c>
      <c r="AF93" s="185">
        <v>1924374.86</v>
      </c>
      <c r="AH93" s="164" t="s">
        <v>352</v>
      </c>
      <c r="AI93" s="165">
        <v>3852</v>
      </c>
      <c r="AJ93" s="165">
        <v>2626</v>
      </c>
      <c r="AK93" s="166">
        <v>1.4668698</v>
      </c>
      <c r="AL93" s="166">
        <v>4.7862E-3</v>
      </c>
      <c r="AN93" s="164" t="s">
        <v>353</v>
      </c>
      <c r="AO93" s="185">
        <v>947131646</v>
      </c>
      <c r="AP93" s="166">
        <v>1.07095E-2</v>
      </c>
      <c r="AQ93" s="185">
        <v>2028666.93</v>
      </c>
      <c r="AS93" s="191" t="s">
        <v>352</v>
      </c>
      <c r="AT93" s="192">
        <v>21520610</v>
      </c>
      <c r="AV93" s="201">
        <v>91</v>
      </c>
      <c r="AW93" s="202" t="s">
        <v>354</v>
      </c>
      <c r="AX93" s="185">
        <v>2565522</v>
      </c>
      <c r="AY93" s="185">
        <v>795385.46</v>
      </c>
      <c r="AZ93" s="185">
        <v>1003943.79</v>
      </c>
      <c r="BA93" s="185">
        <v>4364851</v>
      </c>
      <c r="BC93" s="201">
        <v>91</v>
      </c>
      <c r="BD93" s="202" t="s">
        <v>354</v>
      </c>
      <c r="BE93" s="185">
        <v>2565522</v>
      </c>
      <c r="BF93" s="185">
        <v>795385.46</v>
      </c>
      <c r="BG93" s="185">
        <v>1003943.79</v>
      </c>
      <c r="BH93" s="185">
        <v>4364851</v>
      </c>
    </row>
    <row r="94" spans="1:60" ht="23.25" thickBot="1" x14ac:dyDescent="0.3">
      <c r="A94" s="164" t="s">
        <v>351</v>
      </c>
      <c r="B94" s="165">
        <v>1636</v>
      </c>
      <c r="C94" s="166">
        <v>3.836773</v>
      </c>
      <c r="D94" s="166">
        <v>1.6332E-3</v>
      </c>
      <c r="E94" s="166">
        <v>6.2661000000000001E-3</v>
      </c>
      <c r="F94" s="166">
        <v>1.6080000000000001E-3</v>
      </c>
      <c r="H94" s="164" t="s">
        <v>355</v>
      </c>
      <c r="I94" s="184">
        <v>949487829</v>
      </c>
      <c r="J94" s="166">
        <v>2.4388000000000001E-3</v>
      </c>
      <c r="K94" s="185">
        <v>2315638.11</v>
      </c>
      <c r="M94" s="191" t="s">
        <v>353</v>
      </c>
      <c r="N94" s="192">
        <v>11138551</v>
      </c>
      <c r="P94" s="201">
        <v>91</v>
      </c>
      <c r="Q94" s="202" t="s">
        <v>354</v>
      </c>
      <c r="R94" s="185">
        <v>2565522</v>
      </c>
      <c r="S94" s="185">
        <v>1075447.03</v>
      </c>
      <c r="T94" s="185">
        <v>3640969</v>
      </c>
      <c r="V94" s="164" t="s">
        <v>351</v>
      </c>
      <c r="W94" s="165">
        <v>1443</v>
      </c>
      <c r="X94" s="166">
        <v>3.5842290000000001</v>
      </c>
      <c r="Y94" s="166">
        <v>2.1243E-3</v>
      </c>
      <c r="Z94" s="166">
        <v>7.6141000000000004E-3</v>
      </c>
      <c r="AA94" s="166">
        <v>2.1700000000000001E-3</v>
      </c>
      <c r="AC94" s="164" t="s">
        <v>354</v>
      </c>
      <c r="AD94" s="185">
        <v>947131646</v>
      </c>
      <c r="AE94" s="166">
        <v>1.0497E-3</v>
      </c>
      <c r="AF94" s="185">
        <v>795385.46</v>
      </c>
      <c r="AH94" s="164" t="s">
        <v>353</v>
      </c>
      <c r="AI94" s="165">
        <v>5826</v>
      </c>
      <c r="AJ94" s="165">
        <v>1775</v>
      </c>
      <c r="AK94" s="166">
        <v>3.2822534999999999</v>
      </c>
      <c r="AL94" s="166">
        <v>1.07095E-2</v>
      </c>
      <c r="AN94" s="164" t="s">
        <v>354</v>
      </c>
      <c r="AO94" s="185">
        <v>947131646</v>
      </c>
      <c r="AP94" s="166">
        <v>5.2998999999999998E-3</v>
      </c>
      <c r="AQ94" s="185">
        <v>1003943.79</v>
      </c>
      <c r="AS94" s="191" t="s">
        <v>353</v>
      </c>
      <c r="AT94" s="192">
        <v>11138551</v>
      </c>
      <c r="AV94" s="201">
        <v>92</v>
      </c>
      <c r="AW94" s="202" t="s">
        <v>355</v>
      </c>
      <c r="AX94" s="185">
        <v>11482794</v>
      </c>
      <c r="AY94" s="185">
        <v>1976407.61</v>
      </c>
      <c r="AZ94" s="185">
        <v>894402.09</v>
      </c>
      <c r="BA94" s="185">
        <v>14353604</v>
      </c>
      <c r="BC94" s="201">
        <v>92</v>
      </c>
      <c r="BD94" s="202" t="s">
        <v>355</v>
      </c>
      <c r="BE94" s="185">
        <v>11482794</v>
      </c>
      <c r="BF94" s="185">
        <v>1976407.61</v>
      </c>
      <c r="BG94" s="185">
        <v>894402.09</v>
      </c>
      <c r="BH94" s="185">
        <v>14353604</v>
      </c>
    </row>
    <row r="95" spans="1:60" ht="23.25" thickBot="1" x14ac:dyDescent="0.3">
      <c r="A95" s="164" t="s">
        <v>352</v>
      </c>
      <c r="B95" s="165">
        <v>3852</v>
      </c>
      <c r="C95" s="166">
        <v>4.1248009999999997</v>
      </c>
      <c r="D95" s="166">
        <v>3.8454000000000001E-3</v>
      </c>
      <c r="E95" s="166">
        <v>1.5861299999999998E-2</v>
      </c>
      <c r="F95" s="166">
        <v>4.0702000000000004E-3</v>
      </c>
      <c r="H95" s="164" t="s">
        <v>356</v>
      </c>
      <c r="I95" s="184">
        <v>949487829</v>
      </c>
      <c r="J95" s="166">
        <v>2.8397000000000001E-3</v>
      </c>
      <c r="K95" s="185">
        <v>2696239.29</v>
      </c>
      <c r="M95" s="191" t="s">
        <v>354</v>
      </c>
      <c r="N95" s="192">
        <v>2565522</v>
      </c>
      <c r="P95" s="201">
        <v>92</v>
      </c>
      <c r="Q95" s="202" t="s">
        <v>355</v>
      </c>
      <c r="R95" s="185">
        <v>11482794</v>
      </c>
      <c r="S95" s="185">
        <v>2315638.11</v>
      </c>
      <c r="T95" s="185">
        <v>13798432</v>
      </c>
      <c r="V95" s="164" t="s">
        <v>352</v>
      </c>
      <c r="W95" s="165">
        <v>2626</v>
      </c>
      <c r="X95" s="166">
        <v>3.5786850000000001</v>
      </c>
      <c r="Y95" s="166">
        <v>3.8658999999999998E-3</v>
      </c>
      <c r="Z95" s="166">
        <v>1.3834900000000001E-2</v>
      </c>
      <c r="AA95" s="166">
        <v>3.9427999999999998E-3</v>
      </c>
      <c r="AC95" s="164" t="s">
        <v>355</v>
      </c>
      <c r="AD95" s="185">
        <v>947131646</v>
      </c>
      <c r="AE95" s="166">
        <v>2.6083999999999999E-3</v>
      </c>
      <c r="AF95" s="185">
        <v>1976407.61</v>
      </c>
      <c r="AH95" s="164" t="s">
        <v>354</v>
      </c>
      <c r="AI95" s="165">
        <v>1189</v>
      </c>
      <c r="AJ95" s="166">
        <v>732</v>
      </c>
      <c r="AK95" s="166">
        <v>1.6243169</v>
      </c>
      <c r="AL95" s="166">
        <v>5.2998999999999998E-3</v>
      </c>
      <c r="AN95" s="164" t="s">
        <v>355</v>
      </c>
      <c r="AO95" s="185">
        <v>947131646</v>
      </c>
      <c r="AP95" s="166">
        <v>4.7216000000000003E-3</v>
      </c>
      <c r="AQ95" s="185">
        <v>894402.09</v>
      </c>
      <c r="AS95" s="191" t="s">
        <v>354</v>
      </c>
      <c r="AT95" s="192">
        <v>2565522</v>
      </c>
      <c r="AV95" s="201">
        <v>93</v>
      </c>
      <c r="AW95" s="202" t="s">
        <v>356</v>
      </c>
      <c r="AX95" s="185">
        <v>11587564</v>
      </c>
      <c r="AY95" s="185">
        <v>1403401.08</v>
      </c>
      <c r="AZ95" s="185">
        <v>1347952.23</v>
      </c>
      <c r="BA95" s="185">
        <v>14338917</v>
      </c>
      <c r="BC95" s="201">
        <v>93</v>
      </c>
      <c r="BD95" s="202" t="s">
        <v>356</v>
      </c>
      <c r="BE95" s="185">
        <v>11587564</v>
      </c>
      <c r="BF95" s="185">
        <v>1403401.08</v>
      </c>
      <c r="BG95" s="185">
        <v>1347952.23</v>
      </c>
      <c r="BH95" s="185">
        <v>14338917</v>
      </c>
    </row>
    <row r="96" spans="1:60" ht="23.25" thickBot="1" x14ac:dyDescent="0.3">
      <c r="A96" s="164" t="s">
        <v>353</v>
      </c>
      <c r="B96" s="165">
        <v>5826</v>
      </c>
      <c r="C96" s="166">
        <v>3.7055560000000001</v>
      </c>
      <c r="D96" s="166">
        <v>5.816E-3</v>
      </c>
      <c r="E96" s="166">
        <v>2.1551399999999998E-2</v>
      </c>
      <c r="F96" s="166">
        <v>5.5304000000000004E-3</v>
      </c>
      <c r="H96" s="164" t="s">
        <v>357</v>
      </c>
      <c r="I96" s="184">
        <v>949487829</v>
      </c>
      <c r="J96" s="166">
        <v>4.9096000000000001E-3</v>
      </c>
      <c r="K96" s="185">
        <v>4661606.46</v>
      </c>
      <c r="M96" s="191" t="s">
        <v>355</v>
      </c>
      <c r="N96" s="192">
        <v>11482794</v>
      </c>
      <c r="P96" s="201">
        <v>93</v>
      </c>
      <c r="Q96" s="202" t="s">
        <v>356</v>
      </c>
      <c r="R96" s="185">
        <v>11587564</v>
      </c>
      <c r="S96" s="185">
        <v>2696239.29</v>
      </c>
      <c r="T96" s="185">
        <v>14283803</v>
      </c>
      <c r="V96" s="164" t="s">
        <v>353</v>
      </c>
      <c r="W96" s="165">
        <v>1775</v>
      </c>
      <c r="X96" s="166">
        <v>3.4103680000000001</v>
      </c>
      <c r="Y96" s="166">
        <v>2.6131000000000001E-3</v>
      </c>
      <c r="Z96" s="166">
        <v>8.9116999999999998E-3</v>
      </c>
      <c r="AA96" s="166">
        <v>2.5397000000000002E-3</v>
      </c>
      <c r="AC96" s="164" t="s">
        <v>356</v>
      </c>
      <c r="AD96" s="185">
        <v>947131646</v>
      </c>
      <c r="AE96" s="166">
        <v>1.8522E-3</v>
      </c>
      <c r="AF96" s="185">
        <v>1403401.08</v>
      </c>
      <c r="AH96" s="164" t="s">
        <v>355</v>
      </c>
      <c r="AI96" s="165">
        <v>2557</v>
      </c>
      <c r="AJ96" s="165">
        <v>1767</v>
      </c>
      <c r="AK96" s="166">
        <v>1.4470855</v>
      </c>
      <c r="AL96" s="166">
        <v>4.7216000000000003E-3</v>
      </c>
      <c r="AN96" s="164" t="s">
        <v>356</v>
      </c>
      <c r="AO96" s="185">
        <v>947131646</v>
      </c>
      <c r="AP96" s="166">
        <v>7.1159999999999999E-3</v>
      </c>
      <c r="AQ96" s="185">
        <v>1347952.23</v>
      </c>
      <c r="AS96" s="191" t="s">
        <v>355</v>
      </c>
      <c r="AT96" s="192">
        <v>11482794</v>
      </c>
      <c r="AV96" s="201">
        <v>94</v>
      </c>
      <c r="AW96" s="202" t="s">
        <v>357</v>
      </c>
      <c r="AX96" s="185">
        <v>19815755</v>
      </c>
      <c r="AY96" s="185">
        <v>3537311.46</v>
      </c>
      <c r="AZ96" s="185">
        <v>970485.54</v>
      </c>
      <c r="BA96" s="185">
        <v>24323552</v>
      </c>
      <c r="BC96" s="201">
        <v>94</v>
      </c>
      <c r="BD96" s="202" t="s">
        <v>357</v>
      </c>
      <c r="BE96" s="185">
        <v>19815755</v>
      </c>
      <c r="BF96" s="185">
        <v>3537311.46</v>
      </c>
      <c r="BG96" s="185">
        <v>970485.54</v>
      </c>
      <c r="BH96" s="185">
        <v>24323552</v>
      </c>
    </row>
    <row r="97" spans="1:60" ht="23.25" thickBot="1" x14ac:dyDescent="0.3">
      <c r="A97" s="164" t="s">
        <v>354</v>
      </c>
      <c r="B97" s="165">
        <v>1189</v>
      </c>
      <c r="C97" s="166">
        <v>3.7186590000000002</v>
      </c>
      <c r="D97" s="166">
        <v>1.1869999999999999E-3</v>
      </c>
      <c r="E97" s="166">
        <v>4.4139000000000001E-3</v>
      </c>
      <c r="F97" s="166">
        <v>1.1326999999999999E-3</v>
      </c>
      <c r="H97" s="164" t="s">
        <v>358</v>
      </c>
      <c r="I97" s="184">
        <v>949487829</v>
      </c>
      <c r="J97" s="166">
        <v>1.25E-4</v>
      </c>
      <c r="K97" s="185">
        <v>118728</v>
      </c>
      <c r="M97" s="191" t="s">
        <v>356</v>
      </c>
      <c r="N97" s="192">
        <v>11587564</v>
      </c>
      <c r="P97" s="201">
        <v>94</v>
      </c>
      <c r="Q97" s="202" t="s">
        <v>357</v>
      </c>
      <c r="R97" s="185">
        <v>19815755</v>
      </c>
      <c r="S97" s="185">
        <v>4661606.46</v>
      </c>
      <c r="T97" s="185">
        <v>24477361</v>
      </c>
      <c r="V97" s="164" t="s">
        <v>354</v>
      </c>
      <c r="W97" s="166">
        <v>732</v>
      </c>
      <c r="X97" s="166">
        <v>3.4180350000000002</v>
      </c>
      <c r="Y97" s="166">
        <v>1.0776E-3</v>
      </c>
      <c r="Z97" s="166">
        <v>3.6833999999999999E-3</v>
      </c>
      <c r="AA97" s="166">
        <v>1.0497E-3</v>
      </c>
      <c r="AC97" s="164" t="s">
        <v>357</v>
      </c>
      <c r="AD97" s="185">
        <v>947131646</v>
      </c>
      <c r="AE97" s="166">
        <v>4.6684999999999999E-3</v>
      </c>
      <c r="AF97" s="185">
        <v>3537311.46</v>
      </c>
      <c r="AH97" s="164" t="s">
        <v>356</v>
      </c>
      <c r="AI97" s="165">
        <v>2809</v>
      </c>
      <c r="AJ97" s="165">
        <v>1288</v>
      </c>
      <c r="AK97" s="166">
        <v>2.1809006000000002</v>
      </c>
      <c r="AL97" s="166">
        <v>7.1159999999999999E-3</v>
      </c>
      <c r="AN97" s="164" t="s">
        <v>357</v>
      </c>
      <c r="AO97" s="185">
        <v>947131646</v>
      </c>
      <c r="AP97" s="166">
        <v>5.1232999999999999E-3</v>
      </c>
      <c r="AQ97" s="185">
        <v>970485.54</v>
      </c>
      <c r="AS97" s="191" t="s">
        <v>356</v>
      </c>
      <c r="AT97" s="192">
        <v>11587564</v>
      </c>
      <c r="AV97" s="201">
        <v>95</v>
      </c>
      <c r="AW97" s="202" t="s">
        <v>358</v>
      </c>
      <c r="AX97" s="185">
        <v>433924</v>
      </c>
      <c r="AY97" s="185">
        <v>46759.41</v>
      </c>
      <c r="AZ97" s="185">
        <v>1813905.1</v>
      </c>
      <c r="BA97" s="185">
        <v>2294589</v>
      </c>
      <c r="BC97" s="201">
        <v>95</v>
      </c>
      <c r="BD97" s="202" t="s">
        <v>358</v>
      </c>
      <c r="BE97" s="185">
        <v>433924</v>
      </c>
      <c r="BF97" s="185">
        <v>46759.41</v>
      </c>
      <c r="BG97" s="185">
        <v>1813905.1</v>
      </c>
      <c r="BH97" s="185">
        <v>2294589</v>
      </c>
    </row>
    <row r="98" spans="1:60" ht="23.25" thickBot="1" x14ac:dyDescent="0.3">
      <c r="A98" s="164" t="s">
        <v>355</v>
      </c>
      <c r="B98" s="165">
        <v>2557</v>
      </c>
      <c r="C98" s="166">
        <v>3.7232240000000001</v>
      </c>
      <c r="D98" s="166">
        <v>2.5525999999999999E-3</v>
      </c>
      <c r="E98" s="166">
        <v>9.5038999999999992E-3</v>
      </c>
      <c r="F98" s="166">
        <v>2.4388000000000001E-3</v>
      </c>
      <c r="H98" s="164" t="s">
        <v>359</v>
      </c>
      <c r="I98" s="184">
        <v>949487829</v>
      </c>
      <c r="J98" s="166">
        <v>5.0719999999999997E-4</v>
      </c>
      <c r="K98" s="185">
        <v>481613.58</v>
      </c>
      <c r="M98" s="191" t="s">
        <v>357</v>
      </c>
      <c r="N98" s="192">
        <v>19815755</v>
      </c>
      <c r="P98" s="201">
        <v>95</v>
      </c>
      <c r="Q98" s="202" t="s">
        <v>358</v>
      </c>
      <c r="R98" s="185">
        <v>433924</v>
      </c>
      <c r="S98" s="185">
        <v>118728</v>
      </c>
      <c r="T98" s="185">
        <v>552652</v>
      </c>
      <c r="V98" s="164" t="s">
        <v>355</v>
      </c>
      <c r="W98" s="165">
        <v>1767</v>
      </c>
      <c r="X98" s="166">
        <v>3.5184380000000002</v>
      </c>
      <c r="Y98" s="166">
        <v>2.6013E-3</v>
      </c>
      <c r="Z98" s="166">
        <v>9.1526000000000003E-3</v>
      </c>
      <c r="AA98" s="166">
        <v>2.6083999999999999E-3</v>
      </c>
      <c r="AC98" s="164" t="s">
        <v>358</v>
      </c>
      <c r="AD98" s="185">
        <v>947131646</v>
      </c>
      <c r="AE98" s="166">
        <v>6.1699999999999995E-5</v>
      </c>
      <c r="AF98" s="185">
        <v>46759.41</v>
      </c>
      <c r="AH98" s="164" t="s">
        <v>357</v>
      </c>
      <c r="AI98" s="165">
        <v>5045</v>
      </c>
      <c r="AJ98" s="165">
        <v>3213</v>
      </c>
      <c r="AK98" s="166">
        <v>1.5701836</v>
      </c>
      <c r="AL98" s="166">
        <v>5.1232999999999999E-3</v>
      </c>
      <c r="AN98" s="164" t="s">
        <v>358</v>
      </c>
      <c r="AO98" s="185">
        <v>947131646</v>
      </c>
      <c r="AP98" s="166">
        <v>9.5758000000000006E-3</v>
      </c>
      <c r="AQ98" s="185">
        <v>1813905.1</v>
      </c>
      <c r="AS98" s="191" t="s">
        <v>357</v>
      </c>
      <c r="AT98" s="192">
        <v>19815755</v>
      </c>
      <c r="AV98" s="201">
        <v>96</v>
      </c>
      <c r="AW98" s="202" t="s">
        <v>359</v>
      </c>
      <c r="AX98" s="185">
        <v>2143226</v>
      </c>
      <c r="AY98" s="185">
        <v>383316.04</v>
      </c>
      <c r="AZ98" s="185">
        <v>898052.42</v>
      </c>
      <c r="BA98" s="185">
        <v>3424594</v>
      </c>
      <c r="BC98" s="201">
        <v>96</v>
      </c>
      <c r="BD98" s="202" t="s">
        <v>359</v>
      </c>
      <c r="BE98" s="185">
        <v>2143226</v>
      </c>
      <c r="BF98" s="185">
        <v>383316.04</v>
      </c>
      <c r="BG98" s="185">
        <v>898052.42</v>
      </c>
      <c r="BH98" s="185">
        <v>3424594</v>
      </c>
    </row>
    <row r="99" spans="1:60" ht="23.25" thickBot="1" x14ac:dyDescent="0.3">
      <c r="A99" s="164" t="s">
        <v>356</v>
      </c>
      <c r="B99" s="165">
        <v>2809</v>
      </c>
      <c r="C99" s="166">
        <v>3.9462619999999999</v>
      </c>
      <c r="D99" s="166">
        <v>2.8042000000000002E-3</v>
      </c>
      <c r="E99" s="166">
        <v>1.10659E-2</v>
      </c>
      <c r="F99" s="166">
        <v>2.8397000000000001E-3</v>
      </c>
      <c r="H99" s="164" t="s">
        <v>360</v>
      </c>
      <c r="I99" s="184">
        <v>949487829</v>
      </c>
      <c r="J99" s="166">
        <v>1.7780000000000001E-4</v>
      </c>
      <c r="K99" s="185">
        <v>168784.59</v>
      </c>
      <c r="M99" s="191" t="s">
        <v>358</v>
      </c>
      <c r="N99" s="192">
        <v>433924</v>
      </c>
      <c r="P99" s="201">
        <v>96</v>
      </c>
      <c r="Q99" s="202" t="s">
        <v>359</v>
      </c>
      <c r="R99" s="185">
        <v>2143226</v>
      </c>
      <c r="S99" s="185">
        <v>481613.58</v>
      </c>
      <c r="T99" s="185">
        <v>2624840</v>
      </c>
      <c r="V99" s="164" t="s">
        <v>356</v>
      </c>
      <c r="W99" s="165">
        <v>1288</v>
      </c>
      <c r="X99" s="166">
        <v>3.4274879999999999</v>
      </c>
      <c r="Y99" s="166">
        <v>1.8962E-3</v>
      </c>
      <c r="Z99" s="166">
        <v>6.4990999999999998E-3</v>
      </c>
      <c r="AA99" s="166">
        <v>1.8522E-3</v>
      </c>
      <c r="AC99" s="164" t="s">
        <v>359</v>
      </c>
      <c r="AD99" s="185">
        <v>947131646</v>
      </c>
      <c r="AE99" s="166">
        <v>5.0589999999999999E-4</v>
      </c>
      <c r="AF99" s="185">
        <v>383316.04</v>
      </c>
      <c r="AH99" s="164" t="s">
        <v>358</v>
      </c>
      <c r="AI99" s="166">
        <v>135</v>
      </c>
      <c r="AJ99" s="166">
        <v>46</v>
      </c>
      <c r="AK99" s="166">
        <v>2.9347826000000001</v>
      </c>
      <c r="AL99" s="166">
        <v>9.5758000000000006E-3</v>
      </c>
      <c r="AN99" s="164" t="s">
        <v>359</v>
      </c>
      <c r="AO99" s="185">
        <v>947131646</v>
      </c>
      <c r="AP99" s="166">
        <v>4.7409000000000001E-3</v>
      </c>
      <c r="AQ99" s="185">
        <v>898052.42</v>
      </c>
      <c r="AS99" s="191" t="s">
        <v>358</v>
      </c>
      <c r="AT99" s="192">
        <v>433924</v>
      </c>
      <c r="AV99" s="201">
        <v>97</v>
      </c>
      <c r="AW99" s="202" t="s">
        <v>360</v>
      </c>
      <c r="AX99" s="185">
        <v>932940</v>
      </c>
      <c r="AY99" s="185">
        <v>272260.45</v>
      </c>
      <c r="AZ99" s="185">
        <v>472787.66</v>
      </c>
      <c r="BA99" s="185">
        <v>1677988</v>
      </c>
      <c r="BC99" s="201">
        <v>97</v>
      </c>
      <c r="BD99" s="202" t="s">
        <v>360</v>
      </c>
      <c r="BE99" s="185">
        <v>932940</v>
      </c>
      <c r="BF99" s="185">
        <v>272260.45</v>
      </c>
      <c r="BG99" s="185">
        <v>472787.66</v>
      </c>
      <c r="BH99" s="185">
        <v>1677988</v>
      </c>
    </row>
    <row r="100" spans="1:60" ht="23.25" thickBot="1" x14ac:dyDescent="0.3">
      <c r="A100" s="164" t="s">
        <v>357</v>
      </c>
      <c r="B100" s="165">
        <v>5045</v>
      </c>
      <c r="C100" s="166">
        <v>3.7988629999999999</v>
      </c>
      <c r="D100" s="166">
        <v>5.0362999999999996E-3</v>
      </c>
      <c r="E100" s="166">
        <v>1.9132199999999999E-2</v>
      </c>
      <c r="F100" s="166">
        <v>4.9096000000000001E-3</v>
      </c>
      <c r="H100" s="164" t="s">
        <v>361</v>
      </c>
      <c r="I100" s="184">
        <v>949487829</v>
      </c>
      <c r="J100" s="166">
        <v>2.0127000000000001E-3</v>
      </c>
      <c r="K100" s="185">
        <v>1911004.93</v>
      </c>
      <c r="M100" s="191" t="s">
        <v>359</v>
      </c>
      <c r="N100" s="192">
        <v>2143226</v>
      </c>
      <c r="P100" s="201">
        <v>97</v>
      </c>
      <c r="Q100" s="202" t="s">
        <v>360</v>
      </c>
      <c r="R100" s="185">
        <v>932940</v>
      </c>
      <c r="S100" s="185">
        <v>168784.59</v>
      </c>
      <c r="T100" s="185">
        <v>1101725</v>
      </c>
      <c r="V100" s="164" t="s">
        <v>357</v>
      </c>
      <c r="W100" s="165">
        <v>3213</v>
      </c>
      <c r="X100" s="166">
        <v>3.4631599999999998</v>
      </c>
      <c r="Y100" s="166">
        <v>4.7301000000000001E-3</v>
      </c>
      <c r="Z100" s="166">
        <v>1.6381099999999999E-2</v>
      </c>
      <c r="AA100" s="166">
        <v>4.6684999999999999E-3</v>
      </c>
      <c r="AC100" s="164" t="s">
        <v>360</v>
      </c>
      <c r="AD100" s="185">
        <v>947131646</v>
      </c>
      <c r="AE100" s="166">
        <v>3.5930000000000001E-4</v>
      </c>
      <c r="AF100" s="185">
        <v>272260.45</v>
      </c>
      <c r="AH100" s="164" t="s">
        <v>359</v>
      </c>
      <c r="AI100" s="166">
        <v>510</v>
      </c>
      <c r="AJ100" s="166">
        <v>351</v>
      </c>
      <c r="AK100" s="166">
        <v>1.4529915</v>
      </c>
      <c r="AL100" s="166">
        <v>4.7409000000000001E-3</v>
      </c>
      <c r="AN100" s="164" t="s">
        <v>360</v>
      </c>
      <c r="AO100" s="185">
        <v>947131646</v>
      </c>
      <c r="AP100" s="166">
        <v>2.4959000000000001E-3</v>
      </c>
      <c r="AQ100" s="185">
        <v>472787.66</v>
      </c>
      <c r="AS100" s="191" t="s">
        <v>359</v>
      </c>
      <c r="AT100" s="192">
        <v>2143226</v>
      </c>
      <c r="AV100" s="201">
        <v>98</v>
      </c>
      <c r="AW100" s="202" t="s">
        <v>361</v>
      </c>
      <c r="AX100" s="185">
        <v>8428956</v>
      </c>
      <c r="AY100" s="185">
        <v>2127212.38</v>
      </c>
      <c r="AZ100" s="185">
        <v>691183.86</v>
      </c>
      <c r="BA100" s="185">
        <v>11247352</v>
      </c>
      <c r="BC100" s="201">
        <v>98</v>
      </c>
      <c r="BD100" s="202" t="s">
        <v>361</v>
      </c>
      <c r="BE100" s="185">
        <v>8428956</v>
      </c>
      <c r="BF100" s="185">
        <v>2127212.38</v>
      </c>
      <c r="BG100" s="185">
        <v>691183.86</v>
      </c>
      <c r="BH100" s="185">
        <v>11247352</v>
      </c>
    </row>
    <row r="101" spans="1:60" ht="23.25" thickBot="1" x14ac:dyDescent="0.3">
      <c r="A101" s="164" t="s">
        <v>358</v>
      </c>
      <c r="B101" s="166">
        <v>135</v>
      </c>
      <c r="C101" s="166">
        <v>3.6157520000000001</v>
      </c>
      <c r="D101" s="166">
        <v>1.348E-4</v>
      </c>
      <c r="E101" s="166">
        <v>4.8730000000000003E-4</v>
      </c>
      <c r="F101" s="166">
        <v>1.25E-4</v>
      </c>
      <c r="H101" s="164" t="s">
        <v>362</v>
      </c>
      <c r="I101" s="184">
        <v>949487829</v>
      </c>
      <c r="J101" s="166">
        <v>4.5163E-3</v>
      </c>
      <c r="K101" s="185">
        <v>4288160.32</v>
      </c>
      <c r="M101" s="191" t="s">
        <v>360</v>
      </c>
      <c r="N101" s="192">
        <v>932940</v>
      </c>
      <c r="P101" s="201">
        <v>98</v>
      </c>
      <c r="Q101" s="202" t="s">
        <v>361</v>
      </c>
      <c r="R101" s="185">
        <v>8428956</v>
      </c>
      <c r="S101" s="185">
        <v>1911004.93</v>
      </c>
      <c r="T101" s="185">
        <v>10339961</v>
      </c>
      <c r="V101" s="164" t="s">
        <v>358</v>
      </c>
      <c r="W101" s="166">
        <v>46</v>
      </c>
      <c r="X101" s="166">
        <v>3.197578</v>
      </c>
      <c r="Y101" s="166">
        <v>6.7700000000000006E-5</v>
      </c>
      <c r="Z101" s="166">
        <v>2.165E-4</v>
      </c>
      <c r="AA101" s="166">
        <v>6.1699999999999995E-5</v>
      </c>
      <c r="AC101" s="164" t="s">
        <v>361</v>
      </c>
      <c r="AD101" s="185">
        <v>947131646</v>
      </c>
      <c r="AE101" s="166">
        <v>2.8073999999999998E-3</v>
      </c>
      <c r="AF101" s="185">
        <v>2127212.38</v>
      </c>
      <c r="AH101" s="164" t="s">
        <v>360</v>
      </c>
      <c r="AI101" s="166">
        <v>192</v>
      </c>
      <c r="AJ101" s="166">
        <v>251</v>
      </c>
      <c r="AK101" s="166">
        <v>0.76494019999999996</v>
      </c>
      <c r="AL101" s="166">
        <v>2.4959000000000001E-3</v>
      </c>
      <c r="AN101" s="164" t="s">
        <v>361</v>
      </c>
      <c r="AO101" s="185">
        <v>947131646</v>
      </c>
      <c r="AP101" s="166">
        <v>3.6487999999999998E-3</v>
      </c>
      <c r="AQ101" s="185">
        <v>691183.86</v>
      </c>
      <c r="AS101" s="191" t="s">
        <v>360</v>
      </c>
      <c r="AT101" s="192">
        <v>932940</v>
      </c>
      <c r="AV101" s="201">
        <v>99</v>
      </c>
      <c r="AW101" s="202" t="s">
        <v>362</v>
      </c>
      <c r="AX101" s="185">
        <v>25340198</v>
      </c>
      <c r="AY101" s="185">
        <v>2358562.96</v>
      </c>
      <c r="AZ101" s="185">
        <v>1355687.41</v>
      </c>
      <c r="BA101" s="185">
        <v>29054448</v>
      </c>
      <c r="BC101" s="201">
        <v>99</v>
      </c>
      <c r="BD101" s="202" t="s">
        <v>362</v>
      </c>
      <c r="BE101" s="185">
        <v>25340198</v>
      </c>
      <c r="BF101" s="185">
        <v>2358562.96</v>
      </c>
      <c r="BG101" s="185">
        <v>1355687.41</v>
      </c>
      <c r="BH101" s="185">
        <v>29054448</v>
      </c>
    </row>
    <row r="102" spans="1:60" ht="23.25" thickBot="1" x14ac:dyDescent="0.3">
      <c r="A102" s="164" t="s">
        <v>359</v>
      </c>
      <c r="B102" s="166">
        <v>510</v>
      </c>
      <c r="C102" s="166">
        <v>3.8824670000000001</v>
      </c>
      <c r="D102" s="166">
        <v>5.0909999999999996E-4</v>
      </c>
      <c r="E102" s="166">
        <v>1.9765999999999998E-3</v>
      </c>
      <c r="F102" s="166">
        <v>5.0719999999999997E-4</v>
      </c>
      <c r="H102" s="164" t="s">
        <v>363</v>
      </c>
      <c r="I102" s="184">
        <v>949487829</v>
      </c>
      <c r="J102" s="166">
        <v>4.7837000000000001E-3</v>
      </c>
      <c r="K102" s="185">
        <v>4542037.6900000004</v>
      </c>
      <c r="M102" s="191" t="s">
        <v>361</v>
      </c>
      <c r="N102" s="192">
        <v>8428956</v>
      </c>
      <c r="P102" s="201">
        <v>99</v>
      </c>
      <c r="Q102" s="202" t="s">
        <v>362</v>
      </c>
      <c r="R102" s="185">
        <v>25340198</v>
      </c>
      <c r="S102" s="185">
        <v>4288160.32</v>
      </c>
      <c r="T102" s="185">
        <v>29628358</v>
      </c>
      <c r="V102" s="164" t="s">
        <v>359</v>
      </c>
      <c r="W102" s="166">
        <v>351</v>
      </c>
      <c r="X102" s="166">
        <v>3.4352619999999998</v>
      </c>
      <c r="Y102" s="166">
        <v>5.1670000000000004E-4</v>
      </c>
      <c r="Z102" s="166">
        <v>1.7750999999999999E-3</v>
      </c>
      <c r="AA102" s="166">
        <v>5.0589999999999999E-4</v>
      </c>
      <c r="AC102" s="164" t="s">
        <v>362</v>
      </c>
      <c r="AD102" s="185">
        <v>947131646</v>
      </c>
      <c r="AE102" s="166">
        <v>3.1128000000000002E-3</v>
      </c>
      <c r="AF102" s="185">
        <v>2358562.96</v>
      </c>
      <c r="AH102" s="164" t="s">
        <v>361</v>
      </c>
      <c r="AI102" s="165">
        <v>2042</v>
      </c>
      <c r="AJ102" s="165">
        <v>1826</v>
      </c>
      <c r="AK102" s="166">
        <v>1.1182913000000001</v>
      </c>
      <c r="AL102" s="166">
        <v>3.6487999999999998E-3</v>
      </c>
      <c r="AN102" s="164" t="s">
        <v>362</v>
      </c>
      <c r="AO102" s="185">
        <v>947131646</v>
      </c>
      <c r="AP102" s="166">
        <v>7.1567999999999996E-3</v>
      </c>
      <c r="AQ102" s="185">
        <v>1355687.41</v>
      </c>
      <c r="AS102" s="191" t="s">
        <v>361</v>
      </c>
      <c r="AT102" s="192">
        <v>8428956</v>
      </c>
      <c r="AV102" s="201">
        <v>100</v>
      </c>
      <c r="AW102" s="202" t="s">
        <v>363</v>
      </c>
      <c r="AX102" s="185">
        <v>15420495</v>
      </c>
      <c r="AY102" s="185">
        <v>3710311.66</v>
      </c>
      <c r="AZ102" s="185">
        <v>816664.18</v>
      </c>
      <c r="BA102" s="185">
        <v>19947471</v>
      </c>
      <c r="BC102" s="201">
        <v>100</v>
      </c>
      <c r="BD102" s="202" t="s">
        <v>363</v>
      </c>
      <c r="BE102" s="185">
        <v>15420495</v>
      </c>
      <c r="BF102" s="185">
        <v>3710311.66</v>
      </c>
      <c r="BG102" s="185">
        <v>816664.18</v>
      </c>
      <c r="BH102" s="185">
        <v>19947471</v>
      </c>
    </row>
    <row r="103" spans="1:60" ht="23.25" thickBot="1" x14ac:dyDescent="0.3">
      <c r="A103" s="164" t="s">
        <v>360</v>
      </c>
      <c r="B103" s="166">
        <v>192</v>
      </c>
      <c r="C103" s="166">
        <v>3.614188</v>
      </c>
      <c r="D103" s="166">
        <v>1.917E-4</v>
      </c>
      <c r="E103" s="166">
        <v>6.9269999999999998E-4</v>
      </c>
      <c r="F103" s="166">
        <v>1.7780000000000001E-4</v>
      </c>
      <c r="H103" s="164" t="s">
        <v>364</v>
      </c>
      <c r="I103" s="184">
        <v>949487829</v>
      </c>
      <c r="J103" s="166">
        <v>1.0428E-3</v>
      </c>
      <c r="K103" s="185">
        <v>990110.6</v>
      </c>
      <c r="M103" s="191" t="s">
        <v>362</v>
      </c>
      <c r="N103" s="192">
        <v>25340198</v>
      </c>
      <c r="P103" s="201">
        <v>100</v>
      </c>
      <c r="Q103" s="202" t="s">
        <v>363</v>
      </c>
      <c r="R103" s="185">
        <v>15420495</v>
      </c>
      <c r="S103" s="185">
        <v>4542037.6900000004</v>
      </c>
      <c r="T103" s="185">
        <v>19962533</v>
      </c>
      <c r="V103" s="164" t="s">
        <v>360</v>
      </c>
      <c r="W103" s="166">
        <v>251</v>
      </c>
      <c r="X103" s="166">
        <v>3.4120919999999999</v>
      </c>
      <c r="Y103" s="166">
        <v>3.6949999999999998E-4</v>
      </c>
      <c r="Z103" s="166">
        <v>1.2608000000000001E-3</v>
      </c>
      <c r="AA103" s="166">
        <v>3.5930000000000001E-4</v>
      </c>
      <c r="AC103" s="164" t="s">
        <v>363</v>
      </c>
      <c r="AD103" s="185">
        <v>947131646</v>
      </c>
      <c r="AE103" s="166">
        <v>4.8967999999999998E-3</v>
      </c>
      <c r="AF103" s="185">
        <v>3710311.66</v>
      </c>
      <c r="AH103" s="164" t="s">
        <v>362</v>
      </c>
      <c r="AI103" s="165">
        <v>4797</v>
      </c>
      <c r="AJ103" s="165">
        <v>2187</v>
      </c>
      <c r="AK103" s="166">
        <v>2.1934155999999998</v>
      </c>
      <c r="AL103" s="166">
        <v>7.1567999999999996E-3</v>
      </c>
      <c r="AN103" s="164" t="s">
        <v>363</v>
      </c>
      <c r="AO103" s="185">
        <v>947131646</v>
      </c>
      <c r="AP103" s="166">
        <v>4.3112000000000003E-3</v>
      </c>
      <c r="AQ103" s="185">
        <v>816664.18</v>
      </c>
      <c r="AS103" s="191" t="s">
        <v>362</v>
      </c>
      <c r="AT103" s="192">
        <v>25340198</v>
      </c>
      <c r="AV103" s="201">
        <v>101</v>
      </c>
      <c r="AW103" s="202" t="s">
        <v>364</v>
      </c>
      <c r="AX103" s="185">
        <v>4022832</v>
      </c>
      <c r="AY103" s="185">
        <v>762670.38</v>
      </c>
      <c r="AZ103" s="185">
        <v>907039.8</v>
      </c>
      <c r="BA103" s="185">
        <v>5692542</v>
      </c>
      <c r="BC103" s="201">
        <v>101</v>
      </c>
      <c r="BD103" s="202" t="s">
        <v>364</v>
      </c>
      <c r="BE103" s="185">
        <v>4022832</v>
      </c>
      <c r="BF103" s="185">
        <v>762670.38</v>
      </c>
      <c r="BG103" s="185">
        <v>907039.8</v>
      </c>
      <c r="BH103" s="185">
        <v>5692542</v>
      </c>
    </row>
    <row r="104" spans="1:60" ht="15.75" thickBot="1" x14ac:dyDescent="0.3">
      <c r="A104" s="164" t="s">
        <v>361</v>
      </c>
      <c r="B104" s="165">
        <v>2042</v>
      </c>
      <c r="C104" s="166">
        <v>3.847559</v>
      </c>
      <c r="D104" s="166">
        <v>2.0384999999999999E-3</v>
      </c>
      <c r="E104" s="166">
        <v>7.8431999999999998E-3</v>
      </c>
      <c r="F104" s="166">
        <v>2.0127000000000001E-3</v>
      </c>
      <c r="H104" s="164" t="s">
        <v>365</v>
      </c>
      <c r="I104" s="184">
        <v>949487829</v>
      </c>
      <c r="J104" s="166">
        <v>1.4974999999999999E-3</v>
      </c>
      <c r="K104" s="185">
        <v>1421811.49</v>
      </c>
      <c r="M104" s="191" t="s">
        <v>363</v>
      </c>
      <c r="N104" s="192">
        <v>15420495</v>
      </c>
      <c r="P104" s="201">
        <v>101</v>
      </c>
      <c r="Q104" s="202" t="s">
        <v>364</v>
      </c>
      <c r="R104" s="185">
        <v>4022832</v>
      </c>
      <c r="S104" s="185">
        <v>990110.6</v>
      </c>
      <c r="T104" s="185">
        <v>5012943</v>
      </c>
      <c r="V104" s="164" t="s">
        <v>361</v>
      </c>
      <c r="W104" s="165">
        <v>1826</v>
      </c>
      <c r="X104" s="166">
        <v>3.6645449999999999</v>
      </c>
      <c r="Y104" s="166">
        <v>2.6882E-3</v>
      </c>
      <c r="Z104" s="166">
        <v>9.8510000000000004E-3</v>
      </c>
      <c r="AA104" s="166">
        <v>2.8073999999999998E-3</v>
      </c>
      <c r="AC104" s="164" t="s">
        <v>364</v>
      </c>
      <c r="AD104" s="185">
        <v>947131646</v>
      </c>
      <c r="AE104" s="166">
        <v>1.0066000000000001E-3</v>
      </c>
      <c r="AF104" s="185">
        <v>762670.38</v>
      </c>
      <c r="AH104" s="164" t="s">
        <v>363</v>
      </c>
      <c r="AI104" s="165">
        <v>4396</v>
      </c>
      <c r="AJ104" s="165">
        <v>3327</v>
      </c>
      <c r="AK104" s="166">
        <v>1.3213105000000001</v>
      </c>
      <c r="AL104" s="166">
        <v>4.3112000000000003E-3</v>
      </c>
      <c r="AN104" s="164" t="s">
        <v>364</v>
      </c>
      <c r="AO104" s="185">
        <v>947131646</v>
      </c>
      <c r="AP104" s="166">
        <v>4.7883999999999999E-3</v>
      </c>
      <c r="AQ104" s="185">
        <v>907039.8</v>
      </c>
      <c r="AS104" s="191" t="s">
        <v>363</v>
      </c>
      <c r="AT104" s="192">
        <v>15420495</v>
      </c>
      <c r="AV104" s="201">
        <v>102</v>
      </c>
      <c r="AW104" s="202" t="s">
        <v>365</v>
      </c>
      <c r="AX104" s="185">
        <v>7559036</v>
      </c>
      <c r="AY104" s="185">
        <v>1290243.6599999999</v>
      </c>
      <c r="AZ104" s="185">
        <v>886657.36</v>
      </c>
      <c r="BA104" s="185">
        <v>9735937</v>
      </c>
      <c r="BC104" s="201">
        <v>102</v>
      </c>
      <c r="BD104" s="202" t="s">
        <v>365</v>
      </c>
      <c r="BE104" s="185">
        <v>7559036</v>
      </c>
      <c r="BF104" s="185">
        <v>1290243.6599999999</v>
      </c>
      <c r="BG104" s="185">
        <v>886657.36</v>
      </c>
      <c r="BH104" s="185">
        <v>9735937</v>
      </c>
    </row>
    <row r="105" spans="1:60" ht="23.25" thickBot="1" x14ac:dyDescent="0.3">
      <c r="A105" s="164" t="s">
        <v>362</v>
      </c>
      <c r="B105" s="165">
        <v>4797</v>
      </c>
      <c r="C105" s="166">
        <v>3.6751960000000001</v>
      </c>
      <c r="D105" s="166">
        <v>4.7886999999999999E-3</v>
      </c>
      <c r="E105" s="166">
        <v>1.7599500000000001E-2</v>
      </c>
      <c r="F105" s="166">
        <v>4.5163E-3</v>
      </c>
      <c r="H105" s="164" t="s">
        <v>366</v>
      </c>
      <c r="I105" s="184">
        <v>949487829</v>
      </c>
      <c r="J105" s="166">
        <v>1.9591000000000001E-3</v>
      </c>
      <c r="K105" s="185">
        <v>1860153.9</v>
      </c>
      <c r="M105" s="191" t="s">
        <v>364</v>
      </c>
      <c r="N105" s="192">
        <v>4022832</v>
      </c>
      <c r="P105" s="201">
        <v>102</v>
      </c>
      <c r="Q105" s="202" t="s">
        <v>365</v>
      </c>
      <c r="R105" s="185">
        <v>7559036</v>
      </c>
      <c r="S105" s="185">
        <v>1421811.49</v>
      </c>
      <c r="T105" s="185">
        <v>8980847</v>
      </c>
      <c r="V105" s="164" t="s">
        <v>362</v>
      </c>
      <c r="W105" s="165">
        <v>2187</v>
      </c>
      <c r="X105" s="166">
        <v>3.3924120000000002</v>
      </c>
      <c r="Y105" s="166">
        <v>3.2196E-3</v>
      </c>
      <c r="Z105" s="166">
        <v>1.0922400000000001E-2</v>
      </c>
      <c r="AA105" s="166">
        <v>3.1128000000000002E-3</v>
      </c>
      <c r="AC105" s="164" t="s">
        <v>365</v>
      </c>
      <c r="AD105" s="185">
        <v>947131646</v>
      </c>
      <c r="AE105" s="166">
        <v>1.7028E-3</v>
      </c>
      <c r="AF105" s="185">
        <v>1290243.6599999999</v>
      </c>
      <c r="AH105" s="164" t="s">
        <v>364</v>
      </c>
      <c r="AI105" s="165">
        <v>1017</v>
      </c>
      <c r="AJ105" s="166">
        <v>693</v>
      </c>
      <c r="AK105" s="166">
        <v>1.4675324999999999</v>
      </c>
      <c r="AL105" s="166">
        <v>4.7883999999999999E-3</v>
      </c>
      <c r="AN105" s="164" t="s">
        <v>365</v>
      </c>
      <c r="AO105" s="185">
        <v>947131646</v>
      </c>
      <c r="AP105" s="166">
        <v>4.6807999999999997E-3</v>
      </c>
      <c r="AQ105" s="185">
        <v>886657.36</v>
      </c>
      <c r="AS105" s="191" t="s">
        <v>364</v>
      </c>
      <c r="AT105" s="192">
        <v>4022832</v>
      </c>
      <c r="AV105" s="201">
        <v>103</v>
      </c>
      <c r="AW105" s="202" t="s">
        <v>366</v>
      </c>
      <c r="AX105" s="185">
        <v>5058383</v>
      </c>
      <c r="AY105" s="185">
        <v>2060236.74</v>
      </c>
      <c r="AZ105" s="185">
        <v>679119.71</v>
      </c>
      <c r="BA105" s="185">
        <v>7797739</v>
      </c>
      <c r="BC105" s="201">
        <v>103</v>
      </c>
      <c r="BD105" s="202" t="s">
        <v>366</v>
      </c>
      <c r="BE105" s="185">
        <v>5058383</v>
      </c>
      <c r="BF105" s="185">
        <v>2060236.74</v>
      </c>
      <c r="BG105" s="185">
        <v>679119.71</v>
      </c>
      <c r="BH105" s="185">
        <v>7797739</v>
      </c>
    </row>
    <row r="106" spans="1:60" ht="15.75" thickBot="1" x14ac:dyDescent="0.3">
      <c r="A106" s="164" t="s">
        <v>363</v>
      </c>
      <c r="B106" s="165">
        <v>4396</v>
      </c>
      <c r="C106" s="166">
        <v>4.2478800000000003</v>
      </c>
      <c r="D106" s="166">
        <v>4.3883999999999998E-3</v>
      </c>
      <c r="E106" s="166">
        <v>1.8641499999999998E-2</v>
      </c>
      <c r="F106" s="166">
        <v>4.7837000000000001E-3</v>
      </c>
      <c r="H106" s="164" t="s">
        <v>367</v>
      </c>
      <c r="I106" s="184">
        <v>949487829</v>
      </c>
      <c r="J106" s="166">
        <v>4.5741000000000002E-3</v>
      </c>
      <c r="K106" s="185">
        <v>4343049.21</v>
      </c>
      <c r="M106" s="191" t="s">
        <v>365</v>
      </c>
      <c r="N106" s="192">
        <v>7559036</v>
      </c>
      <c r="P106" s="201">
        <v>103</v>
      </c>
      <c r="Q106" s="202" t="s">
        <v>366</v>
      </c>
      <c r="R106" s="185">
        <v>5058383</v>
      </c>
      <c r="S106" s="185">
        <v>1860153.9</v>
      </c>
      <c r="T106" s="185">
        <v>6918537</v>
      </c>
      <c r="V106" s="164" t="s">
        <v>363</v>
      </c>
      <c r="W106" s="165">
        <v>3327</v>
      </c>
      <c r="X106" s="166">
        <v>3.5080640000000001</v>
      </c>
      <c r="Y106" s="166">
        <v>4.8979000000000002E-3</v>
      </c>
      <c r="Z106" s="166">
        <v>1.7182200000000002E-2</v>
      </c>
      <c r="AA106" s="166">
        <v>4.8967999999999998E-3</v>
      </c>
      <c r="AC106" s="164" t="s">
        <v>366</v>
      </c>
      <c r="AD106" s="185">
        <v>947131646</v>
      </c>
      <c r="AE106" s="166">
        <v>2.7190000000000001E-3</v>
      </c>
      <c r="AF106" s="185">
        <v>2060236.74</v>
      </c>
      <c r="AH106" s="164" t="s">
        <v>365</v>
      </c>
      <c r="AI106" s="165">
        <v>1644</v>
      </c>
      <c r="AJ106" s="165">
        <v>1146</v>
      </c>
      <c r="AK106" s="166">
        <v>1.434555</v>
      </c>
      <c r="AL106" s="166">
        <v>4.6807999999999997E-3</v>
      </c>
      <c r="AN106" s="164" t="s">
        <v>366</v>
      </c>
      <c r="AO106" s="185">
        <v>947131646</v>
      </c>
      <c r="AP106" s="166">
        <v>3.5850999999999999E-3</v>
      </c>
      <c r="AQ106" s="185">
        <v>679119.71</v>
      </c>
      <c r="AS106" s="191" t="s">
        <v>365</v>
      </c>
      <c r="AT106" s="192">
        <v>7559036</v>
      </c>
      <c r="AV106" s="201">
        <v>104</v>
      </c>
      <c r="AW106" s="202" t="s">
        <v>367</v>
      </c>
      <c r="AX106" s="185">
        <v>17460755</v>
      </c>
      <c r="AY106" s="185">
        <v>3632638.7</v>
      </c>
      <c r="AZ106" s="185">
        <v>869906.42</v>
      </c>
      <c r="BA106" s="185">
        <v>21963300</v>
      </c>
      <c r="BC106" s="201">
        <v>104</v>
      </c>
      <c r="BD106" s="202" t="s">
        <v>367</v>
      </c>
      <c r="BE106" s="185">
        <v>17460755</v>
      </c>
      <c r="BF106" s="185">
        <v>3632638.7</v>
      </c>
      <c r="BG106" s="185">
        <v>869906.42</v>
      </c>
      <c r="BH106" s="185">
        <v>21963300</v>
      </c>
    </row>
    <row r="107" spans="1:60" ht="15.75" thickBot="1" x14ac:dyDescent="0.3">
      <c r="A107" s="164" t="s">
        <v>364</v>
      </c>
      <c r="B107" s="165">
        <v>1017</v>
      </c>
      <c r="C107" s="166">
        <v>4.0025979999999999</v>
      </c>
      <c r="D107" s="166">
        <v>1.0152E-3</v>
      </c>
      <c r="E107" s="166">
        <v>4.0635999999999997E-3</v>
      </c>
      <c r="F107" s="166">
        <v>1.0428E-3</v>
      </c>
      <c r="H107" s="164" t="s">
        <v>368</v>
      </c>
      <c r="I107" s="184">
        <v>949487829</v>
      </c>
      <c r="J107" s="166">
        <v>1.0702000000000001E-3</v>
      </c>
      <c r="K107" s="185">
        <v>1016114.18</v>
      </c>
      <c r="M107" s="191" t="s">
        <v>366</v>
      </c>
      <c r="N107" s="192">
        <v>5058383</v>
      </c>
      <c r="P107" s="201">
        <v>104</v>
      </c>
      <c r="Q107" s="202" t="s">
        <v>367</v>
      </c>
      <c r="R107" s="185">
        <v>17460755</v>
      </c>
      <c r="S107" s="185">
        <v>4343049.21</v>
      </c>
      <c r="T107" s="185">
        <v>21803804</v>
      </c>
      <c r="V107" s="164" t="s">
        <v>364</v>
      </c>
      <c r="W107" s="166">
        <v>693</v>
      </c>
      <c r="X107" s="166">
        <v>3.4618929999999999</v>
      </c>
      <c r="Y107" s="166">
        <v>1.0202E-3</v>
      </c>
      <c r="Z107" s="166">
        <v>3.5319000000000001E-3</v>
      </c>
      <c r="AA107" s="166">
        <v>1.0066000000000001E-3</v>
      </c>
      <c r="AC107" s="164" t="s">
        <v>367</v>
      </c>
      <c r="AD107" s="185">
        <v>947131646</v>
      </c>
      <c r="AE107" s="166">
        <v>4.7942999999999996E-3</v>
      </c>
      <c r="AF107" s="185">
        <v>3632638.7</v>
      </c>
      <c r="AH107" s="164" t="s">
        <v>366</v>
      </c>
      <c r="AI107" s="165">
        <v>1969</v>
      </c>
      <c r="AJ107" s="165">
        <v>1792</v>
      </c>
      <c r="AK107" s="166">
        <v>1.0987723</v>
      </c>
      <c r="AL107" s="166">
        <v>3.5850999999999999E-3</v>
      </c>
      <c r="AN107" s="164" t="s">
        <v>367</v>
      </c>
      <c r="AO107" s="185">
        <v>947131646</v>
      </c>
      <c r="AP107" s="166">
        <v>4.5922999999999997E-3</v>
      </c>
      <c r="AQ107" s="185">
        <v>869906.42</v>
      </c>
      <c r="AS107" s="191" t="s">
        <v>366</v>
      </c>
      <c r="AT107" s="192">
        <v>5058383</v>
      </c>
      <c r="AV107" s="201">
        <v>105</v>
      </c>
      <c r="AW107" s="202" t="s">
        <v>368</v>
      </c>
      <c r="AX107" s="185">
        <v>5027383</v>
      </c>
      <c r="AY107" s="185">
        <v>861403.09</v>
      </c>
      <c r="AZ107" s="185">
        <v>829750.71</v>
      </c>
      <c r="BA107" s="185">
        <v>6718537</v>
      </c>
      <c r="BC107" s="201">
        <v>105</v>
      </c>
      <c r="BD107" s="202" t="s">
        <v>368</v>
      </c>
      <c r="BE107" s="185">
        <v>5027383</v>
      </c>
      <c r="BF107" s="185">
        <v>861403.09</v>
      </c>
      <c r="BG107" s="185">
        <v>829750.71</v>
      </c>
      <c r="BH107" s="185">
        <v>6718537</v>
      </c>
    </row>
    <row r="108" spans="1:60" ht="15.75" thickBot="1" x14ac:dyDescent="0.3">
      <c r="A108" s="164" t="s">
        <v>365</v>
      </c>
      <c r="B108" s="165">
        <v>1644</v>
      </c>
      <c r="C108" s="166">
        <v>3.555653</v>
      </c>
      <c r="D108" s="166">
        <v>1.6412E-3</v>
      </c>
      <c r="E108" s="166">
        <v>5.8354000000000001E-3</v>
      </c>
      <c r="F108" s="166">
        <v>1.4974999999999999E-3</v>
      </c>
      <c r="H108" s="164" t="s">
        <v>369</v>
      </c>
      <c r="I108" s="184">
        <v>949487829</v>
      </c>
      <c r="J108" s="166">
        <v>8.7176000000000007E-3</v>
      </c>
      <c r="K108" s="185">
        <v>8277254.0700000003</v>
      </c>
      <c r="M108" s="191" t="s">
        <v>367</v>
      </c>
      <c r="N108" s="192">
        <v>17460755</v>
      </c>
      <c r="P108" s="201">
        <v>105</v>
      </c>
      <c r="Q108" s="202" t="s">
        <v>368</v>
      </c>
      <c r="R108" s="185">
        <v>5027383</v>
      </c>
      <c r="S108" s="185">
        <v>1016114.18</v>
      </c>
      <c r="T108" s="185">
        <v>6043497</v>
      </c>
      <c r="V108" s="164" t="s">
        <v>365</v>
      </c>
      <c r="W108" s="165">
        <v>1146</v>
      </c>
      <c r="X108" s="166">
        <v>3.5415800000000002</v>
      </c>
      <c r="Y108" s="166">
        <v>1.6871E-3</v>
      </c>
      <c r="Z108" s="166">
        <v>5.9750000000000003E-3</v>
      </c>
      <c r="AA108" s="166">
        <v>1.7028E-3</v>
      </c>
      <c r="AC108" s="164" t="s">
        <v>368</v>
      </c>
      <c r="AD108" s="185">
        <v>947131646</v>
      </c>
      <c r="AE108" s="166">
        <v>1.1368999999999999E-3</v>
      </c>
      <c r="AF108" s="185">
        <v>861403.09</v>
      </c>
      <c r="AH108" s="164" t="s">
        <v>367</v>
      </c>
      <c r="AI108" s="165">
        <v>4570</v>
      </c>
      <c r="AJ108" s="165">
        <v>3247</v>
      </c>
      <c r="AK108" s="166">
        <v>1.4074530000000001</v>
      </c>
      <c r="AL108" s="166">
        <v>4.5922999999999997E-3</v>
      </c>
      <c r="AN108" s="164" t="s">
        <v>368</v>
      </c>
      <c r="AO108" s="185">
        <v>947131646</v>
      </c>
      <c r="AP108" s="166">
        <v>4.3803000000000002E-3</v>
      </c>
      <c r="AQ108" s="185">
        <v>829750.71</v>
      </c>
      <c r="AS108" s="191" t="s">
        <v>367</v>
      </c>
      <c r="AT108" s="192">
        <v>17460755</v>
      </c>
      <c r="AV108" s="201">
        <v>106</v>
      </c>
      <c r="AW108" s="202" t="s">
        <v>369</v>
      </c>
      <c r="AX108" s="185">
        <v>23627941</v>
      </c>
      <c r="AY108" s="185">
        <v>4849677.66</v>
      </c>
      <c r="AZ108" s="185">
        <v>1212151.33</v>
      </c>
      <c r="BA108" s="185">
        <v>29689770</v>
      </c>
      <c r="BC108" s="201">
        <v>106</v>
      </c>
      <c r="BD108" s="202" t="s">
        <v>369</v>
      </c>
      <c r="BE108" s="185">
        <v>23627941</v>
      </c>
      <c r="BF108" s="185">
        <v>4849677.66</v>
      </c>
      <c r="BG108" s="185">
        <v>1212151.33</v>
      </c>
      <c r="BH108" s="185">
        <v>29689770</v>
      </c>
    </row>
    <row r="109" spans="1:60" ht="15.75" thickBot="1" x14ac:dyDescent="0.3">
      <c r="A109" s="164" t="s">
        <v>366</v>
      </c>
      <c r="B109" s="165">
        <v>1969</v>
      </c>
      <c r="C109" s="166">
        <v>3.8840279999999998</v>
      </c>
      <c r="D109" s="166">
        <v>1.9656000000000001E-3</v>
      </c>
      <c r="E109" s="166">
        <v>7.6344999999999998E-3</v>
      </c>
      <c r="F109" s="166">
        <v>1.9591000000000001E-3</v>
      </c>
      <c r="H109" s="164" t="s">
        <v>370</v>
      </c>
      <c r="I109" s="184">
        <v>949487829</v>
      </c>
      <c r="J109" s="166">
        <v>3.5977000000000001E-3</v>
      </c>
      <c r="K109" s="185">
        <v>3416009.71</v>
      </c>
      <c r="M109" s="191" t="s">
        <v>368</v>
      </c>
      <c r="N109" s="192">
        <v>5027383</v>
      </c>
      <c r="P109" s="201">
        <v>106</v>
      </c>
      <c r="Q109" s="202" t="s">
        <v>369</v>
      </c>
      <c r="R109" s="185">
        <v>23627941</v>
      </c>
      <c r="S109" s="185">
        <v>8277254.0700000003</v>
      </c>
      <c r="T109" s="185">
        <v>31905195</v>
      </c>
      <c r="V109" s="164" t="s">
        <v>366</v>
      </c>
      <c r="W109" s="165">
        <v>1792</v>
      </c>
      <c r="X109" s="166">
        <v>3.6165050000000001</v>
      </c>
      <c r="Y109" s="166">
        <v>2.6381E-3</v>
      </c>
      <c r="Z109" s="166">
        <v>9.5408000000000003E-3</v>
      </c>
      <c r="AA109" s="166">
        <v>2.7190000000000001E-3</v>
      </c>
      <c r="AC109" s="164" t="s">
        <v>369</v>
      </c>
      <c r="AD109" s="185">
        <v>947131646</v>
      </c>
      <c r="AE109" s="166">
        <v>6.4004999999999999E-3</v>
      </c>
      <c r="AF109" s="185">
        <v>4849677.66</v>
      </c>
      <c r="AH109" s="164" t="s">
        <v>368</v>
      </c>
      <c r="AI109" s="165">
        <v>1027</v>
      </c>
      <c r="AJ109" s="166">
        <v>765</v>
      </c>
      <c r="AK109" s="166">
        <v>1.3424837000000001</v>
      </c>
      <c r="AL109" s="166">
        <v>4.3803000000000002E-3</v>
      </c>
      <c r="AN109" s="164" t="s">
        <v>369</v>
      </c>
      <c r="AO109" s="185">
        <v>947131646</v>
      </c>
      <c r="AP109" s="166">
        <v>6.3990999999999996E-3</v>
      </c>
      <c r="AQ109" s="185">
        <v>1212151.33</v>
      </c>
      <c r="AS109" s="191" t="s">
        <v>368</v>
      </c>
      <c r="AT109" s="192">
        <v>5027383</v>
      </c>
      <c r="AV109" s="201">
        <v>107</v>
      </c>
      <c r="AW109" s="202" t="s">
        <v>370</v>
      </c>
      <c r="AX109" s="185">
        <v>21886214</v>
      </c>
      <c r="AY109" s="185">
        <v>2827365.78</v>
      </c>
      <c r="AZ109" s="185">
        <v>839887.08</v>
      </c>
      <c r="BA109" s="185">
        <v>25553467</v>
      </c>
      <c r="BC109" s="201">
        <v>107</v>
      </c>
      <c r="BD109" s="202" t="s">
        <v>370</v>
      </c>
      <c r="BE109" s="185">
        <v>21886214</v>
      </c>
      <c r="BF109" s="185">
        <v>2827365.78</v>
      </c>
      <c r="BG109" s="185">
        <v>839887.08</v>
      </c>
      <c r="BH109" s="185">
        <v>25553467</v>
      </c>
    </row>
    <row r="110" spans="1:60" ht="15.75" thickBot="1" x14ac:dyDescent="0.3">
      <c r="A110" s="164" t="s">
        <v>367</v>
      </c>
      <c r="B110" s="165">
        <v>4570</v>
      </c>
      <c r="C110" s="166">
        <v>3.9071289999999999</v>
      </c>
      <c r="D110" s="166">
        <v>4.5621000000000004E-3</v>
      </c>
      <c r="E110" s="166">
        <v>1.7824799999999998E-2</v>
      </c>
      <c r="F110" s="166">
        <v>4.5741000000000002E-3</v>
      </c>
      <c r="H110" s="164" t="s">
        <v>371</v>
      </c>
      <c r="I110" s="184">
        <v>949487829</v>
      </c>
      <c r="J110" s="166">
        <v>2.6253000000000001E-3</v>
      </c>
      <c r="K110" s="185">
        <v>2492674.65</v>
      </c>
      <c r="M110" s="191" t="s">
        <v>369</v>
      </c>
      <c r="N110" s="192">
        <v>23627941</v>
      </c>
      <c r="P110" s="201">
        <v>107</v>
      </c>
      <c r="Q110" s="202" t="s">
        <v>370</v>
      </c>
      <c r="R110" s="185">
        <v>21886214</v>
      </c>
      <c r="S110" s="185">
        <v>3416009.71</v>
      </c>
      <c r="T110" s="185">
        <v>25302224</v>
      </c>
      <c r="V110" s="164" t="s">
        <v>367</v>
      </c>
      <c r="W110" s="165">
        <v>3247</v>
      </c>
      <c r="X110" s="166">
        <v>3.5192480000000002</v>
      </c>
      <c r="Y110" s="166">
        <v>4.7800999999999998E-3</v>
      </c>
      <c r="Z110" s="166">
        <v>1.6822500000000001E-2</v>
      </c>
      <c r="AA110" s="166">
        <v>4.7942999999999996E-3</v>
      </c>
      <c r="AC110" s="164" t="s">
        <v>370</v>
      </c>
      <c r="AD110" s="185">
        <v>947131646</v>
      </c>
      <c r="AE110" s="166">
        <v>3.7315E-3</v>
      </c>
      <c r="AF110" s="185">
        <v>2827365.78</v>
      </c>
      <c r="AH110" s="164" t="s">
        <v>369</v>
      </c>
      <c r="AI110" s="165">
        <v>8286</v>
      </c>
      <c r="AJ110" s="165">
        <v>4225</v>
      </c>
      <c r="AK110" s="166">
        <v>1.9611833999999999</v>
      </c>
      <c r="AL110" s="166">
        <v>6.3990999999999996E-3</v>
      </c>
      <c r="AN110" s="164" t="s">
        <v>370</v>
      </c>
      <c r="AO110" s="185">
        <v>947131646</v>
      </c>
      <c r="AP110" s="166">
        <v>4.4337999999999999E-3</v>
      </c>
      <c r="AQ110" s="185">
        <v>839887.08</v>
      </c>
      <c r="AS110" s="191" t="s">
        <v>369</v>
      </c>
      <c r="AT110" s="192">
        <v>23627941</v>
      </c>
      <c r="AV110" s="201">
        <v>108</v>
      </c>
      <c r="AW110" s="202" t="s">
        <v>371</v>
      </c>
      <c r="AX110" s="185">
        <v>11775143</v>
      </c>
      <c r="AY110" s="185">
        <v>1599043.7</v>
      </c>
      <c r="AZ110" s="185">
        <v>1044341.77</v>
      </c>
      <c r="BA110" s="185">
        <v>14418528</v>
      </c>
      <c r="BC110" s="201">
        <v>108</v>
      </c>
      <c r="BD110" s="202" t="s">
        <v>371</v>
      </c>
      <c r="BE110" s="185">
        <v>11775143</v>
      </c>
      <c r="BF110" s="185">
        <v>1599043.7</v>
      </c>
      <c r="BG110" s="185">
        <v>1044341.77</v>
      </c>
      <c r="BH110" s="185">
        <v>14418528</v>
      </c>
    </row>
    <row r="111" spans="1:60" ht="15.75" thickBot="1" x14ac:dyDescent="0.3">
      <c r="A111" s="164" t="s">
        <v>368</v>
      </c>
      <c r="B111" s="165">
        <v>1027</v>
      </c>
      <c r="C111" s="166">
        <v>4.0677219999999998</v>
      </c>
      <c r="D111" s="166">
        <v>1.0252E-3</v>
      </c>
      <c r="E111" s="166">
        <v>4.1703E-3</v>
      </c>
      <c r="F111" s="166">
        <v>1.0702000000000001E-3</v>
      </c>
      <c r="H111" s="164" t="s">
        <v>372</v>
      </c>
      <c r="I111" s="184">
        <v>949487829</v>
      </c>
      <c r="J111" s="166">
        <v>5.6372999999999996E-3</v>
      </c>
      <c r="K111" s="185">
        <v>5352563.79</v>
      </c>
      <c r="M111" s="191" t="s">
        <v>370</v>
      </c>
      <c r="N111" s="192">
        <v>21886214</v>
      </c>
      <c r="P111" s="201">
        <v>108</v>
      </c>
      <c r="Q111" s="202" t="s">
        <v>371</v>
      </c>
      <c r="R111" s="185">
        <v>11775143</v>
      </c>
      <c r="S111" s="185">
        <v>2492674.65</v>
      </c>
      <c r="T111" s="185">
        <v>14267818</v>
      </c>
      <c r="V111" s="164" t="s">
        <v>368</v>
      </c>
      <c r="W111" s="166">
        <v>765</v>
      </c>
      <c r="X111" s="166">
        <v>3.542052</v>
      </c>
      <c r="Y111" s="166">
        <v>1.1261999999999999E-3</v>
      </c>
      <c r="Z111" s="166">
        <v>3.9890999999999998E-3</v>
      </c>
      <c r="AA111" s="166">
        <v>1.1368999999999999E-3</v>
      </c>
      <c r="AC111" s="164" t="s">
        <v>371</v>
      </c>
      <c r="AD111" s="185">
        <v>947131646</v>
      </c>
      <c r="AE111" s="166">
        <v>2.1104000000000001E-3</v>
      </c>
      <c r="AF111" s="185">
        <v>1599043.7</v>
      </c>
      <c r="AH111" s="164" t="s">
        <v>370</v>
      </c>
      <c r="AI111" s="165">
        <v>3457</v>
      </c>
      <c r="AJ111" s="165">
        <v>2544</v>
      </c>
      <c r="AK111" s="166">
        <v>1.3588836</v>
      </c>
      <c r="AL111" s="166">
        <v>4.4337999999999999E-3</v>
      </c>
      <c r="AN111" s="164" t="s">
        <v>371</v>
      </c>
      <c r="AO111" s="185">
        <v>947131646</v>
      </c>
      <c r="AP111" s="166">
        <v>5.5132000000000002E-3</v>
      </c>
      <c r="AQ111" s="185">
        <v>1044341.77</v>
      </c>
      <c r="AS111" s="191" t="s">
        <v>370</v>
      </c>
      <c r="AT111" s="192">
        <v>21886214</v>
      </c>
      <c r="AV111" s="201">
        <v>109</v>
      </c>
      <c r="AW111" s="202" t="s">
        <v>372</v>
      </c>
      <c r="AX111" s="185">
        <v>31200096</v>
      </c>
      <c r="AY111" s="185">
        <v>3839863.33</v>
      </c>
      <c r="AZ111" s="185">
        <v>980623.21</v>
      </c>
      <c r="BA111" s="185">
        <v>36020583</v>
      </c>
      <c r="BC111" s="201">
        <v>109</v>
      </c>
      <c r="BD111" s="202" t="s">
        <v>372</v>
      </c>
      <c r="BE111" s="185">
        <v>31200096</v>
      </c>
      <c r="BF111" s="185">
        <v>3839863.33</v>
      </c>
      <c r="BG111" s="185">
        <v>980623.21</v>
      </c>
      <c r="BH111" s="185">
        <v>36020583</v>
      </c>
    </row>
    <row r="112" spans="1:60" ht="23.25" thickBot="1" x14ac:dyDescent="0.3">
      <c r="A112" s="164" t="s">
        <v>369</v>
      </c>
      <c r="B112" s="165">
        <v>8286</v>
      </c>
      <c r="C112" s="166">
        <v>4.1069610000000001</v>
      </c>
      <c r="D112" s="166">
        <v>8.2716999999999999E-3</v>
      </c>
      <c r="E112" s="166">
        <v>3.3971599999999998E-2</v>
      </c>
      <c r="F112" s="166">
        <v>8.7176000000000007E-3</v>
      </c>
      <c r="H112" s="164" t="s">
        <v>373</v>
      </c>
      <c r="I112" s="184">
        <v>949487829</v>
      </c>
      <c r="J112" s="166">
        <v>9.1570999999999996E-3</v>
      </c>
      <c r="K112" s="185">
        <v>8694516.2300000004</v>
      </c>
      <c r="M112" s="191" t="s">
        <v>371</v>
      </c>
      <c r="N112" s="192">
        <v>11775143</v>
      </c>
      <c r="P112" s="201">
        <v>109</v>
      </c>
      <c r="Q112" s="202" t="s">
        <v>372</v>
      </c>
      <c r="R112" s="185">
        <v>31200096</v>
      </c>
      <c r="S112" s="185">
        <v>5352563.79</v>
      </c>
      <c r="T112" s="185">
        <v>36552660</v>
      </c>
      <c r="V112" s="164" t="s">
        <v>369</v>
      </c>
      <c r="W112" s="165">
        <v>4225</v>
      </c>
      <c r="X112" s="166">
        <v>3.6107390000000001</v>
      </c>
      <c r="Y112" s="166">
        <v>6.2199000000000004E-3</v>
      </c>
      <c r="Z112" s="166">
        <v>2.2458499999999999E-2</v>
      </c>
      <c r="AA112" s="166">
        <v>6.4004999999999999E-3</v>
      </c>
      <c r="AC112" s="164" t="s">
        <v>372</v>
      </c>
      <c r="AD112" s="185">
        <v>947131646</v>
      </c>
      <c r="AE112" s="166">
        <v>5.0677999999999999E-3</v>
      </c>
      <c r="AF112" s="185">
        <v>3839863.33</v>
      </c>
      <c r="AH112" s="164" t="s">
        <v>371</v>
      </c>
      <c r="AI112" s="165">
        <v>2521</v>
      </c>
      <c r="AJ112" s="165">
        <v>1492</v>
      </c>
      <c r="AK112" s="166">
        <v>1.6896783</v>
      </c>
      <c r="AL112" s="166">
        <v>5.5132000000000002E-3</v>
      </c>
      <c r="AN112" s="164" t="s">
        <v>372</v>
      </c>
      <c r="AO112" s="185">
        <v>947131646</v>
      </c>
      <c r="AP112" s="166">
        <v>5.1767999999999996E-3</v>
      </c>
      <c r="AQ112" s="185">
        <v>980623.21</v>
      </c>
      <c r="AS112" s="191" t="s">
        <v>371</v>
      </c>
      <c r="AT112" s="192">
        <v>11775143</v>
      </c>
      <c r="AV112" s="201">
        <v>110</v>
      </c>
      <c r="AW112" s="202" t="s">
        <v>373</v>
      </c>
      <c r="AX112" s="185">
        <v>55761473</v>
      </c>
      <c r="AY112" s="185">
        <v>6980985.75</v>
      </c>
      <c r="AZ112" s="185">
        <v>939831.47</v>
      </c>
      <c r="BA112" s="185">
        <v>63682290</v>
      </c>
      <c r="BC112" s="201">
        <v>110</v>
      </c>
      <c r="BD112" s="202" t="s">
        <v>373</v>
      </c>
      <c r="BE112" s="185">
        <v>55761473</v>
      </c>
      <c r="BF112" s="185">
        <v>6980985.75</v>
      </c>
      <c r="BG112" s="185">
        <v>939831.47</v>
      </c>
      <c r="BH112" s="185">
        <v>63682290</v>
      </c>
    </row>
    <row r="113" spans="1:60" ht="23.25" thickBot="1" x14ac:dyDescent="0.3">
      <c r="A113" s="164" t="s">
        <v>370</v>
      </c>
      <c r="B113" s="165">
        <v>3457</v>
      </c>
      <c r="C113" s="166">
        <v>4.0625520000000002</v>
      </c>
      <c r="D113" s="166">
        <v>3.4510000000000001E-3</v>
      </c>
      <c r="E113" s="166">
        <v>1.4019999999999999E-2</v>
      </c>
      <c r="F113" s="166">
        <v>3.5977000000000001E-3</v>
      </c>
      <c r="H113" s="164" t="s">
        <v>374</v>
      </c>
      <c r="I113" s="184">
        <v>949487829</v>
      </c>
      <c r="J113" s="166">
        <v>4.8792999999999996E-3</v>
      </c>
      <c r="K113" s="185">
        <v>4632788.6500000004</v>
      </c>
      <c r="M113" s="191" t="s">
        <v>372</v>
      </c>
      <c r="N113" s="192">
        <v>31200096</v>
      </c>
      <c r="P113" s="201">
        <v>110</v>
      </c>
      <c r="Q113" s="202" t="s">
        <v>373</v>
      </c>
      <c r="R113" s="185">
        <v>55761473</v>
      </c>
      <c r="S113" s="185">
        <v>8694516.2300000004</v>
      </c>
      <c r="T113" s="185">
        <v>64455989</v>
      </c>
      <c r="V113" s="164" t="s">
        <v>370</v>
      </c>
      <c r="W113" s="165">
        <v>2544</v>
      </c>
      <c r="X113" s="166">
        <v>3.4960270000000002</v>
      </c>
      <c r="Y113" s="166">
        <v>3.7452000000000002E-3</v>
      </c>
      <c r="Z113" s="166">
        <v>1.30934E-2</v>
      </c>
      <c r="AA113" s="166">
        <v>3.7315E-3</v>
      </c>
      <c r="AC113" s="164" t="s">
        <v>373</v>
      </c>
      <c r="AD113" s="185">
        <v>947131646</v>
      </c>
      <c r="AE113" s="166">
        <v>9.2133000000000007E-3</v>
      </c>
      <c r="AF113" s="185">
        <v>6980985.75</v>
      </c>
      <c r="AH113" s="164" t="s">
        <v>372</v>
      </c>
      <c r="AI113" s="165">
        <v>5488</v>
      </c>
      <c r="AJ113" s="165">
        <v>3459</v>
      </c>
      <c r="AK113" s="166">
        <v>1.5865857000000001</v>
      </c>
      <c r="AL113" s="166">
        <v>5.1767999999999996E-3</v>
      </c>
      <c r="AN113" s="164" t="s">
        <v>373</v>
      </c>
      <c r="AO113" s="185">
        <v>947131646</v>
      </c>
      <c r="AP113" s="166">
        <v>4.9614999999999998E-3</v>
      </c>
      <c r="AQ113" s="185">
        <v>939831.47</v>
      </c>
      <c r="AS113" s="191" t="s">
        <v>372</v>
      </c>
      <c r="AT113" s="192">
        <v>31200096</v>
      </c>
      <c r="AV113" s="201">
        <v>111</v>
      </c>
      <c r="AW113" s="202" t="s">
        <v>374</v>
      </c>
      <c r="AX113" s="185">
        <v>36105640</v>
      </c>
      <c r="AY113" s="185">
        <v>3687222.75</v>
      </c>
      <c r="AZ113" s="185">
        <v>916955.24</v>
      </c>
      <c r="BA113" s="185">
        <v>40709818</v>
      </c>
      <c r="BC113" s="201">
        <v>111</v>
      </c>
      <c r="BD113" s="202" t="s">
        <v>374</v>
      </c>
      <c r="BE113" s="185">
        <v>36105640</v>
      </c>
      <c r="BF113" s="185">
        <v>3687222.75</v>
      </c>
      <c r="BG113" s="185">
        <v>916955.24</v>
      </c>
      <c r="BH113" s="185">
        <v>40709818</v>
      </c>
    </row>
    <row r="114" spans="1:60" ht="23.25" thickBot="1" x14ac:dyDescent="0.3">
      <c r="A114" s="164" t="s">
        <v>371</v>
      </c>
      <c r="B114" s="165">
        <v>2521</v>
      </c>
      <c r="C114" s="166">
        <v>4.0651070000000002</v>
      </c>
      <c r="D114" s="166">
        <v>2.5167000000000002E-3</v>
      </c>
      <c r="E114" s="166">
        <v>1.02305E-2</v>
      </c>
      <c r="F114" s="166">
        <v>2.6253000000000001E-3</v>
      </c>
      <c r="H114" s="164" t="s">
        <v>375</v>
      </c>
      <c r="I114" s="184">
        <v>949487829</v>
      </c>
      <c r="J114" s="166">
        <v>3.62E-3</v>
      </c>
      <c r="K114" s="185">
        <v>3437099.74</v>
      </c>
      <c r="M114" s="191" t="s">
        <v>373</v>
      </c>
      <c r="N114" s="192">
        <v>55761473</v>
      </c>
      <c r="P114" s="201">
        <v>111</v>
      </c>
      <c r="Q114" s="202" t="s">
        <v>374</v>
      </c>
      <c r="R114" s="185">
        <v>36105640</v>
      </c>
      <c r="S114" s="185">
        <v>4632788.6500000004</v>
      </c>
      <c r="T114" s="185">
        <v>40738429</v>
      </c>
      <c r="V114" s="164" t="s">
        <v>371</v>
      </c>
      <c r="W114" s="165">
        <v>1492</v>
      </c>
      <c r="X114" s="166">
        <v>3.3713310000000001</v>
      </c>
      <c r="Y114" s="166">
        <v>2.1965000000000001E-3</v>
      </c>
      <c r="Z114" s="166">
        <v>7.4051000000000004E-3</v>
      </c>
      <c r="AA114" s="166">
        <v>2.1104000000000001E-3</v>
      </c>
      <c r="AC114" s="164" t="s">
        <v>374</v>
      </c>
      <c r="AD114" s="185">
        <v>947131646</v>
      </c>
      <c r="AE114" s="166">
        <v>4.8662999999999996E-3</v>
      </c>
      <c r="AF114" s="185">
        <v>3687222.75</v>
      </c>
      <c r="AH114" s="164" t="s">
        <v>373</v>
      </c>
      <c r="AI114" s="165">
        <v>9528</v>
      </c>
      <c r="AJ114" s="165">
        <v>6266</v>
      </c>
      <c r="AK114" s="166">
        <v>1.5205873000000001</v>
      </c>
      <c r="AL114" s="166">
        <v>4.9614999999999998E-3</v>
      </c>
      <c r="AN114" s="164" t="s">
        <v>374</v>
      </c>
      <c r="AO114" s="185">
        <v>947131646</v>
      </c>
      <c r="AP114" s="166">
        <v>4.8406999999999999E-3</v>
      </c>
      <c r="AQ114" s="185">
        <v>916955.24</v>
      </c>
      <c r="AS114" s="191" t="s">
        <v>373</v>
      </c>
      <c r="AT114" s="192">
        <v>55761473</v>
      </c>
      <c r="AV114" s="201">
        <v>112</v>
      </c>
      <c r="AW114" s="202" t="s">
        <v>375</v>
      </c>
      <c r="AX114" s="185">
        <v>15064069</v>
      </c>
      <c r="AY114" s="185">
        <v>3579822.34</v>
      </c>
      <c r="AZ114" s="185">
        <v>690899.58</v>
      </c>
      <c r="BA114" s="185">
        <v>19334791</v>
      </c>
      <c r="BC114" s="201">
        <v>112</v>
      </c>
      <c r="BD114" s="202" t="s">
        <v>375</v>
      </c>
      <c r="BE114" s="185">
        <v>15064069</v>
      </c>
      <c r="BF114" s="185">
        <v>3579822.34</v>
      </c>
      <c r="BG114" s="185">
        <v>690899.58</v>
      </c>
      <c r="BH114" s="185">
        <v>19334791</v>
      </c>
    </row>
    <row r="115" spans="1:60" ht="15.75" thickBot="1" x14ac:dyDescent="0.3">
      <c r="A115" s="164" t="s">
        <v>372</v>
      </c>
      <c r="B115" s="165">
        <v>5488</v>
      </c>
      <c r="C115" s="166">
        <v>4.0098390000000004</v>
      </c>
      <c r="D115" s="166">
        <v>5.4784999999999999E-3</v>
      </c>
      <c r="E115" s="166">
        <v>2.1968100000000001E-2</v>
      </c>
      <c r="F115" s="166">
        <v>5.6372999999999996E-3</v>
      </c>
      <c r="H115" s="164" t="s">
        <v>376</v>
      </c>
      <c r="I115" s="184">
        <v>949487829</v>
      </c>
      <c r="J115" s="166">
        <v>1.0977999999999999E-3</v>
      </c>
      <c r="K115" s="185">
        <v>1042379.06</v>
      </c>
      <c r="M115" s="191" t="s">
        <v>374</v>
      </c>
      <c r="N115" s="192">
        <v>36105640</v>
      </c>
      <c r="P115" s="201">
        <v>112</v>
      </c>
      <c r="Q115" s="202" t="s">
        <v>375</v>
      </c>
      <c r="R115" s="185">
        <v>15064069</v>
      </c>
      <c r="S115" s="185">
        <v>3437099.74</v>
      </c>
      <c r="T115" s="185">
        <v>18501169</v>
      </c>
      <c r="V115" s="164" t="s">
        <v>372</v>
      </c>
      <c r="W115" s="165">
        <v>3459</v>
      </c>
      <c r="X115" s="166">
        <v>3.4920070000000001</v>
      </c>
      <c r="Y115" s="166">
        <v>5.0921999999999999E-3</v>
      </c>
      <c r="Z115" s="166">
        <v>1.7782200000000001E-2</v>
      </c>
      <c r="AA115" s="166">
        <v>5.0677999999999999E-3</v>
      </c>
      <c r="AC115" s="164" t="s">
        <v>375</v>
      </c>
      <c r="AD115" s="185">
        <v>947131646</v>
      </c>
      <c r="AE115" s="166">
        <v>4.7245999999999998E-3</v>
      </c>
      <c r="AF115" s="185">
        <v>3579822.34</v>
      </c>
      <c r="AH115" s="164" t="s">
        <v>374</v>
      </c>
      <c r="AI115" s="165">
        <v>5013</v>
      </c>
      <c r="AJ115" s="165">
        <v>3379</v>
      </c>
      <c r="AK115" s="166">
        <v>1.4835750000000001</v>
      </c>
      <c r="AL115" s="166">
        <v>4.8406999999999999E-3</v>
      </c>
      <c r="AN115" s="164" t="s">
        <v>375</v>
      </c>
      <c r="AO115" s="185">
        <v>947131646</v>
      </c>
      <c r="AP115" s="166">
        <v>3.6473E-3</v>
      </c>
      <c r="AQ115" s="185">
        <v>690899.58</v>
      </c>
      <c r="AS115" s="191" t="s">
        <v>374</v>
      </c>
      <c r="AT115" s="192">
        <v>36105640</v>
      </c>
      <c r="AV115" s="201">
        <v>113</v>
      </c>
      <c r="AW115" s="202" t="s">
        <v>376</v>
      </c>
      <c r="AX115" s="185">
        <v>5149556</v>
      </c>
      <c r="AY115" s="185">
        <v>1342789.33</v>
      </c>
      <c r="AZ115" s="185">
        <v>558491.98</v>
      </c>
      <c r="BA115" s="185">
        <v>7050837</v>
      </c>
      <c r="BC115" s="201">
        <v>113</v>
      </c>
      <c r="BD115" s="202" t="s">
        <v>376</v>
      </c>
      <c r="BE115" s="185">
        <v>5149556</v>
      </c>
      <c r="BF115" s="185">
        <v>1342789.33</v>
      </c>
      <c r="BG115" s="185">
        <v>558491.98</v>
      </c>
      <c r="BH115" s="185">
        <v>7050837</v>
      </c>
    </row>
    <row r="116" spans="1:60" ht="23.25" thickBot="1" x14ac:dyDescent="0.3">
      <c r="A116" s="164" t="s">
        <v>373</v>
      </c>
      <c r="B116" s="165">
        <v>9528</v>
      </c>
      <c r="C116" s="166">
        <v>3.751655</v>
      </c>
      <c r="D116" s="166">
        <v>9.5116000000000003E-3</v>
      </c>
      <c r="E116" s="166">
        <v>3.5684100000000003E-2</v>
      </c>
      <c r="F116" s="166">
        <v>9.1570999999999996E-3</v>
      </c>
      <c r="H116" s="164" t="s">
        <v>377</v>
      </c>
      <c r="I116" s="184">
        <v>949487829</v>
      </c>
      <c r="J116" s="166">
        <v>8.6598700000000001E-2</v>
      </c>
      <c r="K116" s="185">
        <v>82224402.469999999</v>
      </c>
      <c r="M116" s="191" t="s">
        <v>375</v>
      </c>
      <c r="N116" s="192">
        <v>15064069</v>
      </c>
      <c r="P116" s="201">
        <v>113</v>
      </c>
      <c r="Q116" s="202" t="s">
        <v>376</v>
      </c>
      <c r="R116" s="185">
        <v>5149556</v>
      </c>
      <c r="S116" s="185">
        <v>1042379.06</v>
      </c>
      <c r="T116" s="185">
        <v>6191935</v>
      </c>
      <c r="V116" s="164" t="s">
        <v>373</v>
      </c>
      <c r="W116" s="165">
        <v>6266</v>
      </c>
      <c r="X116" s="166">
        <v>3.5045829999999998</v>
      </c>
      <c r="Y116" s="166">
        <v>9.2245999999999995E-3</v>
      </c>
      <c r="Z116" s="166">
        <v>3.2328500000000003E-2</v>
      </c>
      <c r="AA116" s="166">
        <v>9.2133000000000007E-3</v>
      </c>
      <c r="AC116" s="164" t="s">
        <v>376</v>
      </c>
      <c r="AD116" s="185">
        <v>947131646</v>
      </c>
      <c r="AE116" s="166">
        <v>1.7722E-3</v>
      </c>
      <c r="AF116" s="185">
        <v>1342789.33</v>
      </c>
      <c r="AH116" s="164" t="s">
        <v>375</v>
      </c>
      <c r="AI116" s="165">
        <v>3567</v>
      </c>
      <c r="AJ116" s="165">
        <v>3191</v>
      </c>
      <c r="AK116" s="166">
        <v>1.1178314</v>
      </c>
      <c r="AL116" s="166">
        <v>3.6473E-3</v>
      </c>
      <c r="AN116" s="164" t="s">
        <v>376</v>
      </c>
      <c r="AO116" s="185">
        <v>947131646</v>
      </c>
      <c r="AP116" s="166">
        <v>2.9483000000000001E-3</v>
      </c>
      <c r="AQ116" s="185">
        <v>558491.98</v>
      </c>
      <c r="AS116" s="191" t="s">
        <v>375</v>
      </c>
      <c r="AT116" s="192">
        <v>15064069</v>
      </c>
      <c r="AV116" s="201">
        <v>114</v>
      </c>
      <c r="AW116" s="202" t="s">
        <v>377</v>
      </c>
      <c r="AX116" s="185">
        <v>154698866</v>
      </c>
      <c r="AY116" s="185">
        <v>70588704.700000003</v>
      </c>
      <c r="AZ116" s="185">
        <v>848156.68</v>
      </c>
      <c r="BA116" s="185">
        <v>226135727</v>
      </c>
      <c r="BC116" s="201">
        <v>114</v>
      </c>
      <c r="BD116" s="202" t="s">
        <v>377</v>
      </c>
      <c r="BE116" s="185">
        <v>154698866</v>
      </c>
      <c r="BF116" s="185">
        <v>70588704.700000003</v>
      </c>
      <c r="BG116" s="185">
        <v>848156.68</v>
      </c>
      <c r="BH116" s="185">
        <v>226135727</v>
      </c>
    </row>
    <row r="117" spans="1:60" ht="15.75" thickBot="1" x14ac:dyDescent="0.3">
      <c r="A117" s="164" t="s">
        <v>374</v>
      </c>
      <c r="B117" s="165">
        <v>5013</v>
      </c>
      <c r="C117" s="166">
        <v>3.7994789999999998</v>
      </c>
      <c r="D117" s="166">
        <v>5.0044E-3</v>
      </c>
      <c r="E117" s="166">
        <v>1.90139E-2</v>
      </c>
      <c r="F117" s="166">
        <v>4.8792999999999996E-3</v>
      </c>
      <c r="H117" s="164" t="s">
        <v>378</v>
      </c>
      <c r="I117" s="184">
        <v>949487829</v>
      </c>
      <c r="J117" s="166">
        <v>1.00064E-2</v>
      </c>
      <c r="K117" s="185">
        <v>9500948.4499999993</v>
      </c>
      <c r="M117" s="191" t="s">
        <v>376</v>
      </c>
      <c r="N117" s="192">
        <v>5149556</v>
      </c>
      <c r="P117" s="201">
        <v>114</v>
      </c>
      <c r="Q117" s="202" t="s">
        <v>377</v>
      </c>
      <c r="R117" s="185">
        <v>154698866</v>
      </c>
      <c r="S117" s="185">
        <v>82224402.469999999</v>
      </c>
      <c r="T117" s="185">
        <v>236923268</v>
      </c>
      <c r="V117" s="164" t="s">
        <v>374</v>
      </c>
      <c r="W117" s="165">
        <v>3379</v>
      </c>
      <c r="X117" s="166">
        <v>3.4325839999999999</v>
      </c>
      <c r="Y117" s="166">
        <v>4.9744999999999998E-3</v>
      </c>
      <c r="Z117" s="166">
        <v>1.7075300000000002E-2</v>
      </c>
      <c r="AA117" s="166">
        <v>4.8662999999999996E-3</v>
      </c>
      <c r="AC117" s="164" t="s">
        <v>377</v>
      </c>
      <c r="AD117" s="185">
        <v>947131646</v>
      </c>
      <c r="AE117" s="166">
        <v>9.31612E-2</v>
      </c>
      <c r="AF117" s="185">
        <v>70588704.700000003</v>
      </c>
      <c r="AH117" s="164" t="s">
        <v>376</v>
      </c>
      <c r="AI117" s="165">
        <v>1078</v>
      </c>
      <c r="AJ117" s="165">
        <v>1193</v>
      </c>
      <c r="AK117" s="166">
        <v>0.90360439999999997</v>
      </c>
      <c r="AL117" s="166">
        <v>2.9483000000000001E-3</v>
      </c>
      <c r="AN117" s="164" t="s">
        <v>377</v>
      </c>
      <c r="AO117" s="185">
        <v>947131646</v>
      </c>
      <c r="AP117" s="166">
        <v>4.4774999999999997E-3</v>
      </c>
      <c r="AQ117" s="185">
        <v>848156.68</v>
      </c>
      <c r="AS117" s="191" t="s">
        <v>376</v>
      </c>
      <c r="AT117" s="192">
        <v>5149556</v>
      </c>
      <c r="AV117" s="201">
        <v>115</v>
      </c>
      <c r="AW117" s="202" t="s">
        <v>378</v>
      </c>
      <c r="AX117" s="185">
        <v>48167426</v>
      </c>
      <c r="AY117" s="185">
        <v>7864928.2999999998</v>
      </c>
      <c r="AZ117" s="185">
        <v>911235.4</v>
      </c>
      <c r="BA117" s="185">
        <v>56943590</v>
      </c>
      <c r="BC117" s="201">
        <v>115</v>
      </c>
      <c r="BD117" s="202" t="s">
        <v>378</v>
      </c>
      <c r="BE117" s="185">
        <v>48167426</v>
      </c>
      <c r="BF117" s="185">
        <v>7864928.2999999998</v>
      </c>
      <c r="BG117" s="185">
        <v>911235.4</v>
      </c>
      <c r="BH117" s="185">
        <v>56943590</v>
      </c>
    </row>
    <row r="118" spans="1:60" ht="15.75" thickBot="1" x14ac:dyDescent="0.3">
      <c r="A118" s="164" t="s">
        <v>375</v>
      </c>
      <c r="B118" s="165">
        <v>3567</v>
      </c>
      <c r="C118" s="166">
        <v>3.9615779999999998</v>
      </c>
      <c r="D118" s="166">
        <v>3.5609000000000001E-3</v>
      </c>
      <c r="E118" s="166">
        <v>1.41066E-2</v>
      </c>
      <c r="F118" s="166">
        <v>3.62E-3</v>
      </c>
      <c r="H118" s="164" t="s">
        <v>379</v>
      </c>
      <c r="I118" s="184">
        <v>949487829</v>
      </c>
      <c r="J118" s="166">
        <v>7.1301000000000003E-3</v>
      </c>
      <c r="K118" s="185">
        <v>6769950.0899999999</v>
      </c>
      <c r="M118" s="191" t="s">
        <v>377</v>
      </c>
      <c r="N118" s="192">
        <v>154698866</v>
      </c>
      <c r="P118" s="201">
        <v>115</v>
      </c>
      <c r="Q118" s="202" t="s">
        <v>378</v>
      </c>
      <c r="R118" s="185">
        <v>48167426</v>
      </c>
      <c r="S118" s="185">
        <v>9500948.4499999993</v>
      </c>
      <c r="T118" s="185">
        <v>57668374</v>
      </c>
      <c r="V118" s="164" t="s">
        <v>375</v>
      </c>
      <c r="W118" s="165">
        <v>3191</v>
      </c>
      <c r="X118" s="166">
        <v>3.5289429999999999</v>
      </c>
      <c r="Y118" s="166">
        <v>4.6977E-3</v>
      </c>
      <c r="Z118" s="166">
        <v>1.65779E-2</v>
      </c>
      <c r="AA118" s="166">
        <v>4.7245999999999998E-3</v>
      </c>
      <c r="AC118" s="164" t="s">
        <v>378</v>
      </c>
      <c r="AD118" s="185">
        <v>947131646</v>
      </c>
      <c r="AE118" s="166">
        <v>1.0379899999999999E-2</v>
      </c>
      <c r="AF118" s="185">
        <v>7864928.2999999998</v>
      </c>
      <c r="AH118" s="164" t="s">
        <v>377</v>
      </c>
      <c r="AI118" s="165">
        <v>88629</v>
      </c>
      <c r="AJ118" s="165">
        <v>64586</v>
      </c>
      <c r="AK118" s="166">
        <v>1.3722633</v>
      </c>
      <c r="AL118" s="166">
        <v>4.4774999999999997E-3</v>
      </c>
      <c r="AN118" s="164" t="s">
        <v>378</v>
      </c>
      <c r="AO118" s="185">
        <v>947131646</v>
      </c>
      <c r="AP118" s="166">
        <v>4.8104999999999997E-3</v>
      </c>
      <c r="AQ118" s="185">
        <v>911235.4</v>
      </c>
      <c r="AS118" s="191" t="s">
        <v>377</v>
      </c>
      <c r="AT118" s="192">
        <v>154698866</v>
      </c>
      <c r="AV118" s="201">
        <v>116</v>
      </c>
      <c r="AW118" s="202" t="s">
        <v>379</v>
      </c>
      <c r="AX118" s="185">
        <v>54426704</v>
      </c>
      <c r="AY118" s="185">
        <v>4008304.11</v>
      </c>
      <c r="AZ118" s="185">
        <v>1119077.56</v>
      </c>
      <c r="BA118" s="185">
        <v>59554086</v>
      </c>
      <c r="BC118" s="201">
        <v>116</v>
      </c>
      <c r="BD118" s="202" t="s">
        <v>379</v>
      </c>
      <c r="BE118" s="185">
        <v>54426704</v>
      </c>
      <c r="BF118" s="185">
        <v>4008304.11</v>
      </c>
      <c r="BG118" s="185">
        <v>1119077.56</v>
      </c>
      <c r="BH118" s="185">
        <v>59554086</v>
      </c>
    </row>
    <row r="119" spans="1:60" ht="23.25" thickBot="1" x14ac:dyDescent="0.3">
      <c r="A119" s="164" t="s">
        <v>376</v>
      </c>
      <c r="B119" s="165">
        <v>1078</v>
      </c>
      <c r="C119" s="166">
        <v>3.9754489999999998</v>
      </c>
      <c r="D119" s="166">
        <v>1.0761E-3</v>
      </c>
      <c r="E119" s="166">
        <v>4.2781E-3</v>
      </c>
      <c r="F119" s="166">
        <v>1.0977999999999999E-3</v>
      </c>
      <c r="H119" s="164" t="s">
        <v>380</v>
      </c>
      <c r="I119" s="184">
        <v>949487829</v>
      </c>
      <c r="J119" s="166">
        <v>1.0226E-3</v>
      </c>
      <c r="K119" s="185">
        <v>970898.82</v>
      </c>
      <c r="M119" s="191" t="s">
        <v>378</v>
      </c>
      <c r="N119" s="192">
        <v>48167426</v>
      </c>
      <c r="P119" s="201">
        <v>116</v>
      </c>
      <c r="Q119" s="202" t="s">
        <v>379</v>
      </c>
      <c r="R119" s="185">
        <v>54426704</v>
      </c>
      <c r="S119" s="185">
        <v>6769950.0899999999</v>
      </c>
      <c r="T119" s="185">
        <v>61196654</v>
      </c>
      <c r="V119" s="164" t="s">
        <v>376</v>
      </c>
      <c r="W119" s="165">
        <v>1193</v>
      </c>
      <c r="X119" s="166">
        <v>3.5406040000000001</v>
      </c>
      <c r="Y119" s="166">
        <v>1.7562999999999999E-3</v>
      </c>
      <c r="Z119" s="166">
        <v>6.2183999999999998E-3</v>
      </c>
      <c r="AA119" s="166">
        <v>1.7722E-3</v>
      </c>
      <c r="AC119" s="164" t="s">
        <v>379</v>
      </c>
      <c r="AD119" s="185">
        <v>947131646</v>
      </c>
      <c r="AE119" s="166">
        <v>5.2900999999999998E-3</v>
      </c>
      <c r="AF119" s="185">
        <v>4008304.11</v>
      </c>
      <c r="AH119" s="164" t="s">
        <v>378</v>
      </c>
      <c r="AI119" s="165">
        <v>10363</v>
      </c>
      <c r="AJ119" s="165">
        <v>7029</v>
      </c>
      <c r="AK119" s="166">
        <v>1.4743207</v>
      </c>
      <c r="AL119" s="166">
        <v>4.8104999999999997E-3</v>
      </c>
      <c r="AN119" s="164" t="s">
        <v>379</v>
      </c>
      <c r="AO119" s="185">
        <v>947131646</v>
      </c>
      <c r="AP119" s="166">
        <v>5.9077000000000001E-3</v>
      </c>
      <c r="AQ119" s="185">
        <v>1119077.56</v>
      </c>
      <c r="AS119" s="191" t="s">
        <v>378</v>
      </c>
      <c r="AT119" s="192">
        <v>48167426</v>
      </c>
      <c r="AV119" s="201">
        <v>117</v>
      </c>
      <c r="AW119" s="202" t="s">
        <v>380</v>
      </c>
      <c r="AX119" s="185">
        <v>4432809</v>
      </c>
      <c r="AY119" s="185">
        <v>773134.7</v>
      </c>
      <c r="AZ119" s="185">
        <v>927951.41</v>
      </c>
      <c r="BA119" s="185">
        <v>6133895</v>
      </c>
      <c r="BC119" s="201">
        <v>117</v>
      </c>
      <c r="BD119" s="202" t="s">
        <v>380</v>
      </c>
      <c r="BE119" s="185">
        <v>4432809</v>
      </c>
      <c r="BF119" s="185">
        <v>773134.7</v>
      </c>
      <c r="BG119" s="185">
        <v>927951.41</v>
      </c>
      <c r="BH119" s="185">
        <v>6133895</v>
      </c>
    </row>
    <row r="120" spans="1:60" ht="23.25" thickBot="1" x14ac:dyDescent="0.3">
      <c r="A120" s="164" t="s">
        <v>377</v>
      </c>
      <c r="B120" s="165">
        <v>88629</v>
      </c>
      <c r="C120" s="166">
        <v>3.814206</v>
      </c>
      <c r="D120" s="166">
        <v>8.8476200000000005E-2</v>
      </c>
      <c r="E120" s="166">
        <v>0.3374664</v>
      </c>
      <c r="F120" s="166">
        <v>8.6598700000000001E-2</v>
      </c>
      <c r="H120" s="164" t="s">
        <v>381</v>
      </c>
      <c r="I120" s="184">
        <v>949487829</v>
      </c>
      <c r="J120" s="166">
        <v>4.7413999999999998E-3</v>
      </c>
      <c r="K120" s="185">
        <v>4501932.6100000003</v>
      </c>
      <c r="M120" s="191" t="s">
        <v>379</v>
      </c>
      <c r="N120" s="192">
        <v>54426704</v>
      </c>
      <c r="P120" s="201">
        <v>117</v>
      </c>
      <c r="Q120" s="202" t="s">
        <v>380</v>
      </c>
      <c r="R120" s="185">
        <v>4432809</v>
      </c>
      <c r="S120" s="185">
        <v>970898.82</v>
      </c>
      <c r="T120" s="185">
        <v>5403708</v>
      </c>
      <c r="V120" s="164" t="s">
        <v>377</v>
      </c>
      <c r="W120" s="165">
        <v>64586</v>
      </c>
      <c r="X120" s="166">
        <v>3.4380069999999998</v>
      </c>
      <c r="Y120" s="166">
        <v>9.5081799999999994E-2</v>
      </c>
      <c r="Z120" s="166">
        <v>0.32689180000000001</v>
      </c>
      <c r="AA120" s="166">
        <v>9.31612E-2</v>
      </c>
      <c r="AC120" s="164" t="s">
        <v>380</v>
      </c>
      <c r="AD120" s="185">
        <v>947131646</v>
      </c>
      <c r="AE120" s="166">
        <v>1.0204000000000001E-3</v>
      </c>
      <c r="AF120" s="185">
        <v>773134.7</v>
      </c>
      <c r="AH120" s="164" t="s">
        <v>379</v>
      </c>
      <c r="AI120" s="165">
        <v>6835</v>
      </c>
      <c r="AJ120" s="165">
        <v>3775</v>
      </c>
      <c r="AK120" s="166">
        <v>1.8105960000000001</v>
      </c>
      <c r="AL120" s="166">
        <v>5.9077000000000001E-3</v>
      </c>
      <c r="AN120" s="164" t="s">
        <v>380</v>
      </c>
      <c r="AO120" s="185">
        <v>947131646</v>
      </c>
      <c r="AP120" s="166">
        <v>4.8986999999999998E-3</v>
      </c>
      <c r="AQ120" s="185">
        <v>927951.41</v>
      </c>
      <c r="AS120" s="191" t="s">
        <v>379</v>
      </c>
      <c r="AT120" s="192">
        <v>54426704</v>
      </c>
      <c r="AV120" s="201">
        <v>118</v>
      </c>
      <c r="AW120" s="202" t="s">
        <v>381</v>
      </c>
      <c r="AX120" s="185">
        <v>17174571</v>
      </c>
      <c r="AY120" s="185">
        <v>3669969.74</v>
      </c>
      <c r="AZ120" s="185">
        <v>925514.57</v>
      </c>
      <c r="BA120" s="185">
        <v>21770055</v>
      </c>
      <c r="BC120" s="201">
        <v>118</v>
      </c>
      <c r="BD120" s="202" t="s">
        <v>381</v>
      </c>
      <c r="BE120" s="185">
        <v>17174571</v>
      </c>
      <c r="BF120" s="185">
        <v>3669969.74</v>
      </c>
      <c r="BG120" s="185">
        <v>925514.57</v>
      </c>
      <c r="BH120" s="185">
        <v>21770055</v>
      </c>
    </row>
    <row r="121" spans="1:60" ht="23.25" thickBot="1" x14ac:dyDescent="0.3">
      <c r="A121" s="164" t="s">
        <v>378</v>
      </c>
      <c r="B121" s="165">
        <v>10363</v>
      </c>
      <c r="C121" s="166">
        <v>3.7692999999999999</v>
      </c>
      <c r="D121" s="166">
        <v>1.0345099999999999E-2</v>
      </c>
      <c r="E121" s="166">
        <v>3.8993899999999998E-2</v>
      </c>
      <c r="F121" s="166">
        <v>1.00064E-2</v>
      </c>
      <c r="H121" s="164" t="s">
        <v>382</v>
      </c>
      <c r="I121" s="184">
        <v>949487829</v>
      </c>
      <c r="J121" s="166">
        <v>2.0110099999999999E-2</v>
      </c>
      <c r="K121" s="185">
        <v>19094266.699999999</v>
      </c>
      <c r="M121" s="191" t="s">
        <v>380</v>
      </c>
      <c r="N121" s="192">
        <v>4432809</v>
      </c>
      <c r="P121" s="201">
        <v>118</v>
      </c>
      <c r="Q121" s="202" t="s">
        <v>381</v>
      </c>
      <c r="R121" s="185">
        <v>17174571</v>
      </c>
      <c r="S121" s="185">
        <v>4501932.6100000003</v>
      </c>
      <c r="T121" s="185">
        <v>21676504</v>
      </c>
      <c r="V121" s="164" t="s">
        <v>378</v>
      </c>
      <c r="W121" s="165">
        <v>7029</v>
      </c>
      <c r="X121" s="166">
        <v>3.5197449999999999</v>
      </c>
      <c r="Y121" s="166">
        <v>1.03479E-2</v>
      </c>
      <c r="Z121" s="166">
        <v>3.6422000000000003E-2</v>
      </c>
      <c r="AA121" s="166">
        <v>1.0379899999999999E-2</v>
      </c>
      <c r="AC121" s="164" t="s">
        <v>381</v>
      </c>
      <c r="AD121" s="185">
        <v>947131646</v>
      </c>
      <c r="AE121" s="166">
        <v>4.8434999999999997E-3</v>
      </c>
      <c r="AF121" s="185">
        <v>3669969.74</v>
      </c>
      <c r="AH121" s="164" t="s">
        <v>380</v>
      </c>
      <c r="AI121" s="165">
        <v>1099</v>
      </c>
      <c r="AJ121" s="166">
        <v>732</v>
      </c>
      <c r="AK121" s="166">
        <v>1.5013661</v>
      </c>
      <c r="AL121" s="166">
        <v>4.8986999999999998E-3</v>
      </c>
      <c r="AN121" s="164" t="s">
        <v>381</v>
      </c>
      <c r="AO121" s="185">
        <v>947131646</v>
      </c>
      <c r="AP121" s="166">
        <v>4.8859000000000003E-3</v>
      </c>
      <c r="AQ121" s="185">
        <v>925514.57</v>
      </c>
      <c r="AS121" s="191" t="s">
        <v>380</v>
      </c>
      <c r="AT121" s="192">
        <v>4432809</v>
      </c>
      <c r="AV121" s="201">
        <v>119</v>
      </c>
      <c r="AW121" s="202" t="s">
        <v>382</v>
      </c>
      <c r="AX121" s="185">
        <v>22976097</v>
      </c>
      <c r="AY121" s="185">
        <v>5969516.9199999999</v>
      </c>
      <c r="AZ121" s="185">
        <v>2383909.15</v>
      </c>
      <c r="BA121" s="185">
        <v>31329523</v>
      </c>
      <c r="BC121" s="201">
        <v>119</v>
      </c>
      <c r="BD121" s="202" t="s">
        <v>382</v>
      </c>
      <c r="BE121" s="185">
        <v>22976097</v>
      </c>
      <c r="BF121" s="185">
        <v>5969516.9199999999</v>
      </c>
      <c r="BG121" s="185">
        <v>2383909.15</v>
      </c>
      <c r="BH121" s="185">
        <v>31329523</v>
      </c>
    </row>
    <row r="122" spans="1:60" ht="23.25" thickBot="1" x14ac:dyDescent="0.3">
      <c r="A122" s="164" t="s">
        <v>379</v>
      </c>
      <c r="B122" s="165">
        <v>6835</v>
      </c>
      <c r="C122" s="166">
        <v>4.0721730000000003</v>
      </c>
      <c r="D122" s="166">
        <v>6.8231999999999998E-3</v>
      </c>
      <c r="E122" s="166">
        <v>2.7785299999999999E-2</v>
      </c>
      <c r="F122" s="166">
        <v>7.1301000000000003E-3</v>
      </c>
      <c r="H122" s="164" t="s">
        <v>383</v>
      </c>
      <c r="I122" s="184">
        <v>949487829</v>
      </c>
      <c r="J122" s="166">
        <v>2.1659000000000001E-3</v>
      </c>
      <c r="K122" s="185">
        <v>2056478.58</v>
      </c>
      <c r="M122" s="191" t="s">
        <v>495</v>
      </c>
      <c r="N122" s="192">
        <v>17174571</v>
      </c>
      <c r="P122" s="201">
        <v>119</v>
      </c>
      <c r="Q122" s="202" t="s">
        <v>382</v>
      </c>
      <c r="R122" s="185">
        <v>22976097</v>
      </c>
      <c r="S122" s="185">
        <v>19094266.699999999</v>
      </c>
      <c r="T122" s="185">
        <v>42070364</v>
      </c>
      <c r="V122" s="164" t="s">
        <v>379</v>
      </c>
      <c r="W122" s="165">
        <v>3775</v>
      </c>
      <c r="X122" s="166">
        <v>3.340055</v>
      </c>
      <c r="Y122" s="166">
        <v>5.5574999999999999E-3</v>
      </c>
      <c r="Z122" s="166">
        <v>1.8562200000000001E-2</v>
      </c>
      <c r="AA122" s="166">
        <v>5.2900999999999998E-3</v>
      </c>
      <c r="AC122" s="164" t="s">
        <v>382</v>
      </c>
      <c r="AD122" s="185">
        <v>947131646</v>
      </c>
      <c r="AE122" s="166">
        <v>7.8784000000000007E-3</v>
      </c>
      <c r="AF122" s="185">
        <v>5969516.9199999999</v>
      </c>
      <c r="AH122" s="164" t="s">
        <v>381</v>
      </c>
      <c r="AI122" s="165">
        <v>4940</v>
      </c>
      <c r="AJ122" s="165">
        <v>3299</v>
      </c>
      <c r="AK122" s="166">
        <v>1.4974235</v>
      </c>
      <c r="AL122" s="166">
        <v>4.8859000000000003E-3</v>
      </c>
      <c r="AN122" s="164" t="s">
        <v>382</v>
      </c>
      <c r="AO122" s="185">
        <v>947131646</v>
      </c>
      <c r="AP122" s="166">
        <v>1.25849E-2</v>
      </c>
      <c r="AQ122" s="185">
        <v>2383909.15</v>
      </c>
      <c r="AS122" s="191" t="s">
        <v>495</v>
      </c>
      <c r="AT122" s="192">
        <v>17174571</v>
      </c>
      <c r="AV122" s="201">
        <v>120</v>
      </c>
      <c r="AW122" s="202" t="s">
        <v>383</v>
      </c>
      <c r="AX122" s="185">
        <v>5795191</v>
      </c>
      <c r="AY122" s="185">
        <v>2038101.88</v>
      </c>
      <c r="AZ122" s="185">
        <v>691300.91</v>
      </c>
      <c r="BA122" s="185">
        <v>8524594</v>
      </c>
      <c r="BC122" s="201">
        <v>120</v>
      </c>
      <c r="BD122" s="202" t="s">
        <v>383</v>
      </c>
      <c r="BE122" s="185">
        <v>5795191</v>
      </c>
      <c r="BF122" s="185">
        <v>2038101.88</v>
      </c>
      <c r="BG122" s="185">
        <v>691300.91</v>
      </c>
      <c r="BH122" s="185">
        <v>8524594</v>
      </c>
    </row>
    <row r="123" spans="1:60" ht="34.5" thickBot="1" x14ac:dyDescent="0.3">
      <c r="A123" s="164" t="s">
        <v>380</v>
      </c>
      <c r="B123" s="165">
        <v>1099</v>
      </c>
      <c r="C123" s="166">
        <v>3.6320809999999999</v>
      </c>
      <c r="D123" s="166">
        <v>1.0970999999999999E-3</v>
      </c>
      <c r="E123" s="166">
        <v>3.9848000000000001E-3</v>
      </c>
      <c r="F123" s="166">
        <v>1.0226E-3</v>
      </c>
      <c r="H123" s="164" t="s">
        <v>384</v>
      </c>
      <c r="I123" s="184">
        <v>949487829</v>
      </c>
      <c r="J123" s="166">
        <v>3.7080000000000001E-4</v>
      </c>
      <c r="K123" s="185">
        <v>352071.35</v>
      </c>
      <c r="M123" s="191" t="s">
        <v>382</v>
      </c>
      <c r="N123" s="192">
        <v>22976097</v>
      </c>
      <c r="P123" s="201">
        <v>120</v>
      </c>
      <c r="Q123" s="202" t="s">
        <v>383</v>
      </c>
      <c r="R123" s="185">
        <v>5795191</v>
      </c>
      <c r="S123" s="185">
        <v>2056478.58</v>
      </c>
      <c r="T123" s="185">
        <v>7851670</v>
      </c>
      <c r="V123" s="164" t="s">
        <v>380</v>
      </c>
      <c r="W123" s="166">
        <v>732</v>
      </c>
      <c r="X123" s="166">
        <v>3.322416</v>
      </c>
      <c r="Y123" s="166">
        <v>1.0776E-3</v>
      </c>
      <c r="Z123" s="166">
        <v>3.5802999999999998E-3</v>
      </c>
      <c r="AA123" s="166">
        <v>1.0204000000000001E-3</v>
      </c>
      <c r="AC123" s="164" t="s">
        <v>383</v>
      </c>
      <c r="AD123" s="185">
        <v>947131646</v>
      </c>
      <c r="AE123" s="166">
        <v>2.6898E-3</v>
      </c>
      <c r="AF123" s="185">
        <v>2038101.88</v>
      </c>
      <c r="AH123" s="164" t="s">
        <v>382</v>
      </c>
      <c r="AI123" s="165">
        <v>21175</v>
      </c>
      <c r="AJ123" s="165">
        <v>5490</v>
      </c>
      <c r="AK123" s="166">
        <v>3.8570128000000001</v>
      </c>
      <c r="AL123" s="166">
        <v>1.25849E-2</v>
      </c>
      <c r="AN123" s="164" t="s">
        <v>383</v>
      </c>
      <c r="AO123" s="185">
        <v>947131646</v>
      </c>
      <c r="AP123" s="166">
        <v>3.6494000000000001E-3</v>
      </c>
      <c r="AQ123" s="185">
        <v>691300.91</v>
      </c>
      <c r="AS123" s="191" t="s">
        <v>382</v>
      </c>
      <c r="AT123" s="192">
        <v>22976097</v>
      </c>
      <c r="AV123" s="201">
        <v>121</v>
      </c>
      <c r="AW123" s="202" t="s">
        <v>384</v>
      </c>
      <c r="AX123" s="185">
        <v>1101024</v>
      </c>
      <c r="AY123" s="185">
        <v>578753.97</v>
      </c>
      <c r="AZ123" s="185">
        <v>440963.2</v>
      </c>
      <c r="BA123" s="185">
        <v>2120741</v>
      </c>
      <c r="BC123" s="201">
        <v>121</v>
      </c>
      <c r="BD123" s="202" t="s">
        <v>384</v>
      </c>
      <c r="BE123" s="185">
        <v>1101024</v>
      </c>
      <c r="BF123" s="185">
        <v>578753.97</v>
      </c>
      <c r="BG123" s="185">
        <v>440963.2</v>
      </c>
      <c r="BH123" s="185">
        <v>2120741</v>
      </c>
    </row>
    <row r="124" spans="1:60" ht="34.5" thickBot="1" x14ac:dyDescent="0.3">
      <c r="A124" s="164" t="s">
        <v>381</v>
      </c>
      <c r="B124" s="165">
        <v>4940</v>
      </c>
      <c r="C124" s="166">
        <v>3.7467199999999998</v>
      </c>
      <c r="D124" s="166">
        <v>4.9315000000000001E-3</v>
      </c>
      <c r="E124" s="166">
        <v>1.8476900000000001E-2</v>
      </c>
      <c r="F124" s="166">
        <v>4.7413999999999998E-3</v>
      </c>
      <c r="H124" s="164" t="s">
        <v>385</v>
      </c>
      <c r="I124" s="184">
        <v>949487829</v>
      </c>
      <c r="J124" s="166">
        <v>1.4235999999999999E-3</v>
      </c>
      <c r="K124" s="185">
        <v>1351717.53</v>
      </c>
      <c r="M124" s="191" t="s">
        <v>383</v>
      </c>
      <c r="N124" s="192">
        <v>5795191</v>
      </c>
      <c r="P124" s="201">
        <v>121</v>
      </c>
      <c r="Q124" s="202" t="s">
        <v>384</v>
      </c>
      <c r="R124" s="185">
        <v>1101024</v>
      </c>
      <c r="S124" s="185">
        <v>352071.35</v>
      </c>
      <c r="T124" s="185">
        <v>1453095</v>
      </c>
      <c r="V124" s="164" t="s">
        <v>381</v>
      </c>
      <c r="W124" s="165">
        <v>3299</v>
      </c>
      <c r="X124" s="166">
        <v>3.4993720000000001</v>
      </c>
      <c r="Y124" s="166">
        <v>4.8567000000000003E-3</v>
      </c>
      <c r="Z124" s="166">
        <v>1.6995400000000001E-2</v>
      </c>
      <c r="AA124" s="166">
        <v>4.8434999999999997E-3</v>
      </c>
      <c r="AC124" s="164" t="s">
        <v>384</v>
      </c>
      <c r="AD124" s="185">
        <v>947131646</v>
      </c>
      <c r="AE124" s="166">
        <v>7.6380000000000003E-4</v>
      </c>
      <c r="AF124" s="185">
        <v>578753.97</v>
      </c>
      <c r="AH124" s="164" t="s">
        <v>383</v>
      </c>
      <c r="AI124" s="165">
        <v>1973</v>
      </c>
      <c r="AJ124" s="165">
        <v>1764</v>
      </c>
      <c r="AK124" s="166">
        <v>1.1184807000000001</v>
      </c>
      <c r="AL124" s="166">
        <v>3.6494000000000001E-3</v>
      </c>
      <c r="AN124" s="164" t="s">
        <v>384</v>
      </c>
      <c r="AO124" s="185">
        <v>947131646</v>
      </c>
      <c r="AP124" s="166">
        <v>2.3278999999999999E-3</v>
      </c>
      <c r="AQ124" s="185">
        <v>440963.2</v>
      </c>
      <c r="AS124" s="191" t="s">
        <v>383</v>
      </c>
      <c r="AT124" s="192">
        <v>5795191</v>
      </c>
      <c r="AV124" s="201">
        <v>122</v>
      </c>
      <c r="AW124" s="202" t="s">
        <v>385</v>
      </c>
      <c r="AX124" s="185">
        <v>6384637</v>
      </c>
      <c r="AY124" s="185">
        <v>958149.4</v>
      </c>
      <c r="AZ124" s="185">
        <v>1039739.65</v>
      </c>
      <c r="BA124" s="185">
        <v>8382526</v>
      </c>
      <c r="BC124" s="201">
        <v>122</v>
      </c>
      <c r="BD124" s="202" t="s">
        <v>385</v>
      </c>
      <c r="BE124" s="185">
        <v>6384637</v>
      </c>
      <c r="BF124" s="185">
        <v>958149.4</v>
      </c>
      <c r="BG124" s="185">
        <v>1039739.65</v>
      </c>
      <c r="BH124" s="185">
        <v>8382526</v>
      </c>
    </row>
    <row r="125" spans="1:60" ht="34.5" thickBot="1" x14ac:dyDescent="0.3">
      <c r="A125" s="164" t="s">
        <v>382</v>
      </c>
      <c r="B125" s="165">
        <v>21175</v>
      </c>
      <c r="C125" s="166">
        <v>3.707309</v>
      </c>
      <c r="D125" s="166">
        <v>2.1138500000000001E-2</v>
      </c>
      <c r="E125" s="166">
        <v>7.8366900000000003E-2</v>
      </c>
      <c r="F125" s="166">
        <v>2.0110099999999999E-2</v>
      </c>
      <c r="H125" s="164" t="s">
        <v>386</v>
      </c>
      <c r="I125" s="184">
        <v>949487829</v>
      </c>
      <c r="J125" s="166">
        <v>2.418E-3</v>
      </c>
      <c r="K125" s="185">
        <v>2295887.84</v>
      </c>
      <c r="M125" s="191" t="s">
        <v>496</v>
      </c>
      <c r="N125" s="192">
        <v>1101024</v>
      </c>
      <c r="P125" s="201">
        <v>122</v>
      </c>
      <c r="Q125" s="202" t="s">
        <v>385</v>
      </c>
      <c r="R125" s="185">
        <v>6384637</v>
      </c>
      <c r="S125" s="185">
        <v>1351717.53</v>
      </c>
      <c r="T125" s="185">
        <v>7736355</v>
      </c>
      <c r="V125" s="164" t="s">
        <v>382</v>
      </c>
      <c r="W125" s="165">
        <v>5490</v>
      </c>
      <c r="X125" s="166">
        <v>3.4203990000000002</v>
      </c>
      <c r="Y125" s="166">
        <v>8.0821999999999995E-3</v>
      </c>
      <c r="Z125" s="166">
        <v>2.7644499999999999E-2</v>
      </c>
      <c r="AA125" s="166">
        <v>7.8784000000000007E-3</v>
      </c>
      <c r="AC125" s="164" t="s">
        <v>385</v>
      </c>
      <c r="AD125" s="185">
        <v>947131646</v>
      </c>
      <c r="AE125" s="166">
        <v>1.2645E-3</v>
      </c>
      <c r="AF125" s="185">
        <v>958149.4</v>
      </c>
      <c r="AH125" s="164" t="s">
        <v>384</v>
      </c>
      <c r="AI125" s="166">
        <v>366</v>
      </c>
      <c r="AJ125" s="166">
        <v>513</v>
      </c>
      <c r="AK125" s="166">
        <v>0.71345029999999998</v>
      </c>
      <c r="AL125" s="166">
        <v>2.3278999999999999E-3</v>
      </c>
      <c r="AN125" s="164" t="s">
        <v>385</v>
      </c>
      <c r="AO125" s="185">
        <v>947131646</v>
      </c>
      <c r="AP125" s="166">
        <v>5.4888999999999997E-3</v>
      </c>
      <c r="AQ125" s="185">
        <v>1039739.65</v>
      </c>
      <c r="AS125" s="191" t="s">
        <v>496</v>
      </c>
      <c r="AT125" s="192">
        <v>1101024</v>
      </c>
      <c r="AV125" s="201">
        <v>123</v>
      </c>
      <c r="AW125" s="202" t="s">
        <v>386</v>
      </c>
      <c r="AX125" s="185">
        <v>6605964</v>
      </c>
      <c r="AY125" s="185">
        <v>1575051.24</v>
      </c>
      <c r="AZ125" s="185">
        <v>1019979.07</v>
      </c>
      <c r="BA125" s="185">
        <v>9200994</v>
      </c>
      <c r="BC125" s="201">
        <v>123</v>
      </c>
      <c r="BD125" s="202" t="s">
        <v>386</v>
      </c>
      <c r="BE125" s="185">
        <v>6605964</v>
      </c>
      <c r="BF125" s="185">
        <v>1575051.24</v>
      </c>
      <c r="BG125" s="185">
        <v>1019979.07</v>
      </c>
      <c r="BH125" s="185">
        <v>9200994</v>
      </c>
    </row>
    <row r="126" spans="1:60" ht="23.25" thickBot="1" x14ac:dyDescent="0.3">
      <c r="A126" s="164" t="s">
        <v>383</v>
      </c>
      <c r="B126" s="165">
        <v>1973</v>
      </c>
      <c r="C126" s="166">
        <v>4.2852519999999998</v>
      </c>
      <c r="D126" s="166">
        <v>1.9696000000000002E-3</v>
      </c>
      <c r="E126" s="166">
        <v>8.4402000000000001E-3</v>
      </c>
      <c r="F126" s="166">
        <v>2.1659000000000001E-3</v>
      </c>
      <c r="H126" s="164" t="s">
        <v>387</v>
      </c>
      <c r="I126" s="184">
        <v>949487829</v>
      </c>
      <c r="J126" s="166">
        <v>3.4494999999999999E-3</v>
      </c>
      <c r="K126" s="185">
        <v>3275296.86</v>
      </c>
      <c r="M126" s="191" t="s">
        <v>385</v>
      </c>
      <c r="N126" s="192">
        <v>6384637</v>
      </c>
      <c r="P126" s="201">
        <v>123</v>
      </c>
      <c r="Q126" s="202" t="s">
        <v>386</v>
      </c>
      <c r="R126" s="185">
        <v>6605964</v>
      </c>
      <c r="S126" s="185">
        <v>2295887.84</v>
      </c>
      <c r="T126" s="185">
        <v>8901852</v>
      </c>
      <c r="V126" s="164" t="s">
        <v>383</v>
      </c>
      <c r="W126" s="165">
        <v>1764</v>
      </c>
      <c r="X126" s="166">
        <v>3.6344379999999998</v>
      </c>
      <c r="Y126" s="166">
        <v>2.5969000000000001E-3</v>
      </c>
      <c r="Z126" s="166">
        <v>9.4383000000000002E-3</v>
      </c>
      <c r="AA126" s="166">
        <v>2.6898E-3</v>
      </c>
      <c r="AC126" s="164" t="s">
        <v>386</v>
      </c>
      <c r="AD126" s="185">
        <v>947131646</v>
      </c>
      <c r="AE126" s="166">
        <v>2.0787000000000002E-3</v>
      </c>
      <c r="AF126" s="185">
        <v>1575051.24</v>
      </c>
      <c r="AH126" s="164" t="s">
        <v>385</v>
      </c>
      <c r="AI126" s="165">
        <v>1477</v>
      </c>
      <c r="AJ126" s="166">
        <v>878</v>
      </c>
      <c r="AK126" s="166">
        <v>1.6822322999999999</v>
      </c>
      <c r="AL126" s="166">
        <v>5.4888999999999997E-3</v>
      </c>
      <c r="AN126" s="164" t="s">
        <v>386</v>
      </c>
      <c r="AO126" s="185">
        <v>947131646</v>
      </c>
      <c r="AP126" s="166">
        <v>5.3845999999999998E-3</v>
      </c>
      <c r="AQ126" s="185">
        <v>1019979.07</v>
      </c>
      <c r="AS126" s="191" t="s">
        <v>385</v>
      </c>
      <c r="AT126" s="192">
        <v>6384637</v>
      </c>
      <c r="AV126" s="201">
        <v>124</v>
      </c>
      <c r="AW126" s="202" t="s">
        <v>387</v>
      </c>
      <c r="AX126" s="185">
        <v>10601790</v>
      </c>
      <c r="AY126" s="185">
        <v>3396294.42</v>
      </c>
      <c r="AZ126" s="185">
        <v>740957.74</v>
      </c>
      <c r="BA126" s="185">
        <v>14739042</v>
      </c>
      <c r="BC126" s="201">
        <v>124</v>
      </c>
      <c r="BD126" s="202" t="s">
        <v>387</v>
      </c>
      <c r="BE126" s="185">
        <v>10601790</v>
      </c>
      <c r="BF126" s="185">
        <v>3396294.42</v>
      </c>
      <c r="BG126" s="185">
        <v>740957.74</v>
      </c>
      <c r="BH126" s="185">
        <v>14739042</v>
      </c>
    </row>
    <row r="127" spans="1:60" ht="34.5" thickBot="1" x14ac:dyDescent="0.3">
      <c r="A127" s="164" t="s">
        <v>384</v>
      </c>
      <c r="B127" s="166">
        <v>366</v>
      </c>
      <c r="C127" s="166">
        <v>3.9548390000000002</v>
      </c>
      <c r="D127" s="166">
        <v>3.6539999999999999E-4</v>
      </c>
      <c r="E127" s="166">
        <v>1.4450000000000001E-3</v>
      </c>
      <c r="F127" s="166">
        <v>3.7080000000000001E-4</v>
      </c>
      <c r="H127" s="164" t="s">
        <v>388</v>
      </c>
      <c r="I127" s="184">
        <v>949487829</v>
      </c>
      <c r="J127" s="166">
        <v>1.4421E-3</v>
      </c>
      <c r="K127" s="185">
        <v>1369244.13</v>
      </c>
      <c r="M127" s="191" t="s">
        <v>386</v>
      </c>
      <c r="N127" s="192">
        <v>6605964</v>
      </c>
      <c r="P127" s="201">
        <v>124</v>
      </c>
      <c r="Q127" s="202" t="s">
        <v>387</v>
      </c>
      <c r="R127" s="185">
        <v>10601790</v>
      </c>
      <c r="S127" s="185">
        <v>3275296.86</v>
      </c>
      <c r="T127" s="185">
        <v>13877087</v>
      </c>
      <c r="V127" s="164" t="s">
        <v>384</v>
      </c>
      <c r="W127" s="166">
        <v>513</v>
      </c>
      <c r="X127" s="166">
        <v>3.5488409999999999</v>
      </c>
      <c r="Y127" s="166">
        <v>7.5520000000000003E-4</v>
      </c>
      <c r="Z127" s="166">
        <v>2.6802000000000002E-3</v>
      </c>
      <c r="AA127" s="166">
        <v>7.6380000000000003E-4</v>
      </c>
      <c r="AC127" s="164" t="s">
        <v>387</v>
      </c>
      <c r="AD127" s="185">
        <v>947131646</v>
      </c>
      <c r="AE127" s="166">
        <v>4.4822999999999998E-3</v>
      </c>
      <c r="AF127" s="185">
        <v>3396294.42</v>
      </c>
      <c r="AH127" s="164" t="s">
        <v>386</v>
      </c>
      <c r="AI127" s="165">
        <v>2213</v>
      </c>
      <c r="AJ127" s="165">
        <v>1341</v>
      </c>
      <c r="AK127" s="166">
        <v>1.650261</v>
      </c>
      <c r="AL127" s="166">
        <v>5.3845999999999998E-3</v>
      </c>
      <c r="AN127" s="164" t="s">
        <v>387</v>
      </c>
      <c r="AO127" s="185">
        <v>947131646</v>
      </c>
      <c r="AP127" s="166">
        <v>3.9116000000000003E-3</v>
      </c>
      <c r="AQ127" s="185">
        <v>740957.74</v>
      </c>
      <c r="AS127" s="191" t="s">
        <v>386</v>
      </c>
      <c r="AT127" s="192">
        <v>6605964</v>
      </c>
      <c r="AV127" s="201">
        <v>125</v>
      </c>
      <c r="AW127" s="202" t="s">
        <v>388</v>
      </c>
      <c r="AX127" s="185">
        <v>1592845</v>
      </c>
      <c r="AY127" s="185">
        <v>1020269.2</v>
      </c>
      <c r="AZ127" s="185">
        <v>950209.4</v>
      </c>
      <c r="BA127" s="185">
        <v>3563324</v>
      </c>
      <c r="BC127" s="201">
        <v>125</v>
      </c>
      <c r="BD127" s="202" t="s">
        <v>388</v>
      </c>
      <c r="BE127" s="185">
        <v>1592845</v>
      </c>
      <c r="BF127" s="185">
        <v>1020269.2</v>
      </c>
      <c r="BG127" s="185">
        <v>950209.4</v>
      </c>
      <c r="BH127" s="185">
        <v>3563324</v>
      </c>
    </row>
    <row r="128" spans="1:60" ht="23.25" thickBot="1" x14ac:dyDescent="0.3">
      <c r="A128" s="164" t="s">
        <v>385</v>
      </c>
      <c r="B128" s="165">
        <v>1477</v>
      </c>
      <c r="C128" s="166">
        <v>3.7625709999999999</v>
      </c>
      <c r="D128" s="166">
        <v>1.4744999999999999E-3</v>
      </c>
      <c r="E128" s="166">
        <v>5.5477E-3</v>
      </c>
      <c r="F128" s="166">
        <v>1.4235999999999999E-3</v>
      </c>
      <c r="H128" s="164" t="s">
        <v>389</v>
      </c>
      <c r="I128" s="184">
        <v>949487829</v>
      </c>
      <c r="J128" s="166">
        <v>1.8902999999999999E-3</v>
      </c>
      <c r="K128" s="185">
        <v>1794827.45</v>
      </c>
      <c r="M128" s="191" t="s">
        <v>387</v>
      </c>
      <c r="N128" s="192">
        <v>10601790</v>
      </c>
      <c r="P128" s="201">
        <v>125</v>
      </c>
      <c r="Q128" s="202" t="s">
        <v>388</v>
      </c>
      <c r="R128" s="185">
        <v>1592845</v>
      </c>
      <c r="S128" s="185">
        <v>1369244.13</v>
      </c>
      <c r="T128" s="185">
        <v>2962089</v>
      </c>
      <c r="V128" s="164" t="s">
        <v>385</v>
      </c>
      <c r="W128" s="166">
        <v>878</v>
      </c>
      <c r="X128" s="166">
        <v>3.432801</v>
      </c>
      <c r="Y128" s="166">
        <v>1.2926000000000001E-3</v>
      </c>
      <c r="Z128" s="166">
        <v>4.4371000000000002E-3</v>
      </c>
      <c r="AA128" s="166">
        <v>1.2645E-3</v>
      </c>
      <c r="AC128" s="164" t="s">
        <v>388</v>
      </c>
      <c r="AD128" s="185">
        <v>947131646</v>
      </c>
      <c r="AE128" s="166">
        <v>1.3465E-3</v>
      </c>
      <c r="AF128" s="185">
        <v>1020269.2</v>
      </c>
      <c r="AH128" s="164" t="s">
        <v>387</v>
      </c>
      <c r="AI128" s="165">
        <v>3461</v>
      </c>
      <c r="AJ128" s="165">
        <v>2887</v>
      </c>
      <c r="AK128" s="166">
        <v>1.1988223</v>
      </c>
      <c r="AL128" s="166">
        <v>3.9116000000000003E-3</v>
      </c>
      <c r="AN128" s="164" t="s">
        <v>388</v>
      </c>
      <c r="AO128" s="185">
        <v>947131646</v>
      </c>
      <c r="AP128" s="166">
        <v>5.0162000000000002E-3</v>
      </c>
      <c r="AQ128" s="185">
        <v>950209.4</v>
      </c>
      <c r="AS128" s="191" t="s">
        <v>387</v>
      </c>
      <c r="AT128" s="192">
        <v>10601790</v>
      </c>
      <c r="AV128" s="201">
        <v>126</v>
      </c>
      <c r="AW128" s="202" t="s">
        <v>389</v>
      </c>
      <c r="AX128" s="185">
        <v>4843652</v>
      </c>
      <c r="AY128" s="185">
        <v>1690306.06</v>
      </c>
      <c r="AZ128" s="185">
        <v>769116.9</v>
      </c>
      <c r="BA128" s="185">
        <v>7303075</v>
      </c>
      <c r="BC128" s="201">
        <v>126</v>
      </c>
      <c r="BD128" s="202" t="s">
        <v>389</v>
      </c>
      <c r="BE128" s="185">
        <v>4843652</v>
      </c>
      <c r="BF128" s="185">
        <v>1690306.06</v>
      </c>
      <c r="BG128" s="185">
        <v>769116.9</v>
      </c>
      <c r="BH128" s="185">
        <v>7303075</v>
      </c>
    </row>
    <row r="129" spans="1:60" ht="23.25" thickBot="1" x14ac:dyDescent="0.3">
      <c r="A129" s="164" t="s">
        <v>386</v>
      </c>
      <c r="B129" s="165">
        <v>2213</v>
      </c>
      <c r="C129" s="166">
        <v>4.2652890000000001</v>
      </c>
      <c r="D129" s="166">
        <v>2.2092000000000001E-3</v>
      </c>
      <c r="E129" s="166">
        <v>9.4228000000000003E-3</v>
      </c>
      <c r="F129" s="166">
        <v>2.418E-3</v>
      </c>
      <c r="H129" s="164" t="s">
        <v>390</v>
      </c>
      <c r="I129" s="184">
        <v>949487829</v>
      </c>
      <c r="J129" s="166">
        <v>1.6524E-3</v>
      </c>
      <c r="K129" s="185">
        <v>1568905.91</v>
      </c>
      <c r="M129" s="191" t="s">
        <v>388</v>
      </c>
      <c r="N129" s="192">
        <v>1592845</v>
      </c>
      <c r="P129" s="201">
        <v>126</v>
      </c>
      <c r="Q129" s="202" t="s">
        <v>389</v>
      </c>
      <c r="R129" s="185">
        <v>4843652</v>
      </c>
      <c r="S129" s="185">
        <v>1794827.45</v>
      </c>
      <c r="T129" s="185">
        <v>6638479</v>
      </c>
      <c r="V129" s="164" t="s">
        <v>386</v>
      </c>
      <c r="W129" s="165">
        <v>1341</v>
      </c>
      <c r="X129" s="166">
        <v>3.6946720000000002</v>
      </c>
      <c r="Y129" s="166">
        <v>1.9742000000000002E-3</v>
      </c>
      <c r="Z129" s="166">
        <v>7.2940000000000001E-3</v>
      </c>
      <c r="AA129" s="166">
        <v>2.0787000000000002E-3</v>
      </c>
      <c r="AC129" s="164" t="s">
        <v>389</v>
      </c>
      <c r="AD129" s="185">
        <v>947131646</v>
      </c>
      <c r="AE129" s="166">
        <v>2.2307999999999998E-3</v>
      </c>
      <c r="AF129" s="185">
        <v>1690306.06</v>
      </c>
      <c r="AH129" s="164" t="s">
        <v>388</v>
      </c>
      <c r="AI129" s="165">
        <v>1419</v>
      </c>
      <c r="AJ129" s="166">
        <v>923</v>
      </c>
      <c r="AK129" s="166">
        <v>1.5373781</v>
      </c>
      <c r="AL129" s="166">
        <v>5.0162000000000002E-3</v>
      </c>
      <c r="AN129" s="164" t="s">
        <v>389</v>
      </c>
      <c r="AO129" s="185">
        <v>947131646</v>
      </c>
      <c r="AP129" s="166">
        <v>4.0601999999999999E-3</v>
      </c>
      <c r="AQ129" s="185">
        <v>769116.9</v>
      </c>
      <c r="AS129" s="191" t="s">
        <v>388</v>
      </c>
      <c r="AT129" s="192">
        <v>1592845</v>
      </c>
      <c r="AV129" s="201">
        <v>127</v>
      </c>
      <c r="AW129" s="202" t="s">
        <v>390</v>
      </c>
      <c r="AX129" s="185">
        <v>5545105</v>
      </c>
      <c r="AY129" s="185">
        <v>916069.61</v>
      </c>
      <c r="AZ129" s="185">
        <v>1127028.24</v>
      </c>
      <c r="BA129" s="185">
        <v>7588203</v>
      </c>
      <c r="BC129" s="201">
        <v>127</v>
      </c>
      <c r="BD129" s="202" t="s">
        <v>390</v>
      </c>
      <c r="BE129" s="185">
        <v>5545105</v>
      </c>
      <c r="BF129" s="185">
        <v>916069.61</v>
      </c>
      <c r="BG129" s="185">
        <v>1127028.24</v>
      </c>
      <c r="BH129" s="185">
        <v>7588203</v>
      </c>
    </row>
    <row r="130" spans="1:60" ht="23.25" thickBot="1" x14ac:dyDescent="0.3">
      <c r="A130" s="164" t="s">
        <v>387</v>
      </c>
      <c r="B130" s="165">
        <v>3461</v>
      </c>
      <c r="C130" s="166">
        <v>3.8907050000000001</v>
      </c>
      <c r="D130" s="166">
        <v>3.4550000000000002E-3</v>
      </c>
      <c r="E130" s="166">
        <v>1.34425E-2</v>
      </c>
      <c r="F130" s="166">
        <v>3.4494999999999999E-3</v>
      </c>
      <c r="H130" s="164" t="s">
        <v>391</v>
      </c>
      <c r="I130" s="184">
        <v>949487829</v>
      </c>
      <c r="J130" s="166">
        <v>1.7426E-3</v>
      </c>
      <c r="K130" s="185">
        <v>1654600.79</v>
      </c>
      <c r="M130" s="191" t="s">
        <v>389</v>
      </c>
      <c r="N130" s="192">
        <v>4843652</v>
      </c>
      <c r="P130" s="201">
        <v>127</v>
      </c>
      <c r="Q130" s="202" t="s">
        <v>390</v>
      </c>
      <c r="R130" s="185">
        <v>5545105</v>
      </c>
      <c r="S130" s="185">
        <v>1568905.91</v>
      </c>
      <c r="T130" s="185">
        <v>7114011</v>
      </c>
      <c r="V130" s="164" t="s">
        <v>387</v>
      </c>
      <c r="W130" s="165">
        <v>2887</v>
      </c>
      <c r="X130" s="166">
        <v>3.7005690000000002</v>
      </c>
      <c r="Y130" s="166">
        <v>4.2502E-3</v>
      </c>
      <c r="Z130" s="166">
        <v>1.5727999999999999E-2</v>
      </c>
      <c r="AA130" s="166">
        <v>4.4822999999999998E-3</v>
      </c>
      <c r="AC130" s="164" t="s">
        <v>390</v>
      </c>
      <c r="AD130" s="185">
        <v>947131646</v>
      </c>
      <c r="AE130" s="166">
        <v>1.209E-3</v>
      </c>
      <c r="AF130" s="185">
        <v>916069.61</v>
      </c>
      <c r="AH130" s="164" t="s">
        <v>389</v>
      </c>
      <c r="AI130" s="165">
        <v>1772</v>
      </c>
      <c r="AJ130" s="165">
        <v>1424</v>
      </c>
      <c r="AK130" s="166">
        <v>1.2443820000000001</v>
      </c>
      <c r="AL130" s="166">
        <v>4.0601999999999999E-3</v>
      </c>
      <c r="AN130" s="164" t="s">
        <v>390</v>
      </c>
      <c r="AO130" s="185">
        <v>947131646</v>
      </c>
      <c r="AP130" s="166">
        <v>5.9496999999999996E-3</v>
      </c>
      <c r="AQ130" s="185">
        <v>1127028.24</v>
      </c>
      <c r="AS130" s="191" t="s">
        <v>389</v>
      </c>
      <c r="AT130" s="192">
        <v>4843652</v>
      </c>
      <c r="AV130" s="201">
        <v>128</v>
      </c>
      <c r="AW130" s="202" t="s">
        <v>391</v>
      </c>
      <c r="AX130" s="185">
        <v>4471302</v>
      </c>
      <c r="AY130" s="185">
        <v>1082541.3</v>
      </c>
      <c r="AZ130" s="185">
        <v>1108436.92</v>
      </c>
      <c r="BA130" s="185">
        <v>6662280</v>
      </c>
      <c r="BC130" s="201">
        <v>128</v>
      </c>
      <c r="BD130" s="202" t="s">
        <v>391</v>
      </c>
      <c r="BE130" s="185">
        <v>4471302</v>
      </c>
      <c r="BF130" s="185">
        <v>1082541.3</v>
      </c>
      <c r="BG130" s="185">
        <v>1108436.92</v>
      </c>
      <c r="BH130" s="185">
        <v>6662280</v>
      </c>
    </row>
    <row r="131" spans="1:60" ht="23.25" thickBot="1" x14ac:dyDescent="0.3">
      <c r="A131" s="164" t="s">
        <v>388</v>
      </c>
      <c r="B131" s="165">
        <v>1419</v>
      </c>
      <c r="C131" s="166">
        <v>3.9671419999999999</v>
      </c>
      <c r="D131" s="166">
        <v>1.4166000000000001E-3</v>
      </c>
      <c r="E131" s="166">
        <v>5.6197E-3</v>
      </c>
      <c r="F131" s="166">
        <v>1.4421E-3</v>
      </c>
      <c r="H131" s="164" t="s">
        <v>392</v>
      </c>
      <c r="I131" s="184">
        <v>949487829</v>
      </c>
      <c r="J131" s="166">
        <v>2.3987000000000001E-3</v>
      </c>
      <c r="K131" s="185">
        <v>2277573.1</v>
      </c>
      <c r="M131" s="191" t="s">
        <v>390</v>
      </c>
      <c r="N131" s="192">
        <v>5545105</v>
      </c>
      <c r="P131" s="201">
        <v>128</v>
      </c>
      <c r="Q131" s="202" t="s">
        <v>391</v>
      </c>
      <c r="R131" s="185">
        <v>4471302</v>
      </c>
      <c r="S131" s="185">
        <v>1654600.79</v>
      </c>
      <c r="T131" s="185">
        <v>6125903</v>
      </c>
      <c r="V131" s="164" t="s">
        <v>388</v>
      </c>
      <c r="W131" s="166">
        <v>923</v>
      </c>
      <c r="X131" s="166">
        <v>3.477147</v>
      </c>
      <c r="Y131" s="166">
        <v>1.3588000000000001E-3</v>
      </c>
      <c r="Z131" s="166">
        <v>4.7248000000000004E-3</v>
      </c>
      <c r="AA131" s="166">
        <v>1.3465E-3</v>
      </c>
      <c r="AC131" s="164" t="s">
        <v>391</v>
      </c>
      <c r="AD131" s="185">
        <v>947131646</v>
      </c>
      <c r="AE131" s="166">
        <v>1.4287E-3</v>
      </c>
      <c r="AF131" s="185">
        <v>1082541.3</v>
      </c>
      <c r="AH131" s="164" t="s">
        <v>390</v>
      </c>
      <c r="AI131" s="165">
        <v>1539</v>
      </c>
      <c r="AJ131" s="166">
        <v>844</v>
      </c>
      <c r="AK131" s="166">
        <v>1.8234596999999999</v>
      </c>
      <c r="AL131" s="166">
        <v>5.9496999999999996E-3</v>
      </c>
      <c r="AN131" s="164" t="s">
        <v>391</v>
      </c>
      <c r="AO131" s="185">
        <v>947131646</v>
      </c>
      <c r="AP131" s="166">
        <v>5.8514999999999999E-3</v>
      </c>
      <c r="AQ131" s="185">
        <v>1108436.92</v>
      </c>
      <c r="AS131" s="191" t="s">
        <v>390</v>
      </c>
      <c r="AT131" s="192">
        <v>5545105</v>
      </c>
      <c r="AV131" s="201">
        <v>129</v>
      </c>
      <c r="AW131" s="202" t="s">
        <v>392</v>
      </c>
      <c r="AX131" s="185">
        <v>8485537</v>
      </c>
      <c r="AY131" s="185">
        <v>2836845.84</v>
      </c>
      <c r="AZ131" s="185">
        <v>613469.74</v>
      </c>
      <c r="BA131" s="185">
        <v>11935853</v>
      </c>
      <c r="BC131" s="201">
        <v>129</v>
      </c>
      <c r="BD131" s="202" t="s">
        <v>392</v>
      </c>
      <c r="BE131" s="185">
        <v>8485537</v>
      </c>
      <c r="BF131" s="185">
        <v>2836845.84</v>
      </c>
      <c r="BG131" s="185">
        <v>613469.74</v>
      </c>
      <c r="BH131" s="185">
        <v>11935853</v>
      </c>
    </row>
    <row r="132" spans="1:60" ht="23.25" thickBot="1" x14ac:dyDescent="0.3">
      <c r="A132" s="164" t="s">
        <v>389</v>
      </c>
      <c r="B132" s="165">
        <v>1772</v>
      </c>
      <c r="C132" s="166">
        <v>4.1642640000000002</v>
      </c>
      <c r="D132" s="166">
        <v>1.7688999999999999E-3</v>
      </c>
      <c r="E132" s="166">
        <v>7.3664000000000004E-3</v>
      </c>
      <c r="F132" s="166">
        <v>1.8902999999999999E-3</v>
      </c>
      <c r="H132" s="164" t="s">
        <v>393</v>
      </c>
      <c r="I132" s="184">
        <v>949487829</v>
      </c>
      <c r="J132" s="166">
        <v>5.9699999999999998E-4</v>
      </c>
      <c r="K132" s="185">
        <v>566887.53</v>
      </c>
      <c r="M132" s="191" t="s">
        <v>391</v>
      </c>
      <c r="N132" s="192">
        <v>4471302</v>
      </c>
      <c r="P132" s="201">
        <v>129</v>
      </c>
      <c r="Q132" s="202" t="s">
        <v>392</v>
      </c>
      <c r="R132" s="185">
        <v>8485537</v>
      </c>
      <c r="S132" s="185">
        <v>2277573.1</v>
      </c>
      <c r="T132" s="185">
        <v>10763110</v>
      </c>
      <c r="V132" s="164" t="s">
        <v>389</v>
      </c>
      <c r="W132" s="165">
        <v>1424</v>
      </c>
      <c r="X132" s="166">
        <v>3.7339220000000002</v>
      </c>
      <c r="Y132" s="166">
        <v>2.0964E-3</v>
      </c>
      <c r="Z132" s="166">
        <v>7.8276999999999999E-3</v>
      </c>
      <c r="AA132" s="166">
        <v>2.2307999999999998E-3</v>
      </c>
      <c r="AC132" s="164" t="s">
        <v>392</v>
      </c>
      <c r="AD132" s="185">
        <v>947131646</v>
      </c>
      <c r="AE132" s="166">
        <v>3.7439999999999999E-3</v>
      </c>
      <c r="AF132" s="185">
        <v>2836845.84</v>
      </c>
      <c r="AH132" s="164" t="s">
        <v>391</v>
      </c>
      <c r="AI132" s="165">
        <v>1788</v>
      </c>
      <c r="AJ132" s="166">
        <v>997</v>
      </c>
      <c r="AK132" s="166">
        <v>1.7933801</v>
      </c>
      <c r="AL132" s="166">
        <v>5.8514999999999999E-3</v>
      </c>
      <c r="AN132" s="164" t="s">
        <v>392</v>
      </c>
      <c r="AO132" s="185">
        <v>947131646</v>
      </c>
      <c r="AP132" s="166">
        <v>3.2385999999999999E-3</v>
      </c>
      <c r="AQ132" s="185">
        <v>613469.74</v>
      </c>
      <c r="AS132" s="191" t="s">
        <v>391</v>
      </c>
      <c r="AT132" s="192">
        <v>4471302</v>
      </c>
      <c r="AV132" s="201">
        <v>130</v>
      </c>
      <c r="AW132" s="202" t="s">
        <v>393</v>
      </c>
      <c r="AX132" s="185">
        <v>4154811</v>
      </c>
      <c r="AY132" s="185">
        <v>654563.36</v>
      </c>
      <c r="AZ132" s="185">
        <v>656106.53</v>
      </c>
      <c r="BA132" s="185">
        <v>5465481</v>
      </c>
      <c r="BC132" s="201">
        <v>130</v>
      </c>
      <c r="BD132" s="202" t="s">
        <v>393</v>
      </c>
      <c r="BE132" s="185">
        <v>4154811</v>
      </c>
      <c r="BF132" s="185">
        <v>654563.36</v>
      </c>
      <c r="BG132" s="185">
        <v>656106.53</v>
      </c>
      <c r="BH132" s="185">
        <v>5465481</v>
      </c>
    </row>
    <row r="133" spans="1:60" ht="23.25" thickBot="1" x14ac:dyDescent="0.3">
      <c r="A133" s="164" t="s">
        <v>390</v>
      </c>
      <c r="B133" s="165">
        <v>1539</v>
      </c>
      <c r="C133" s="166">
        <v>4.1911909999999999</v>
      </c>
      <c r="D133" s="166">
        <v>1.5363E-3</v>
      </c>
      <c r="E133" s="166">
        <v>6.4390999999999997E-3</v>
      </c>
      <c r="F133" s="166">
        <v>1.6524E-3</v>
      </c>
      <c r="H133" s="164" t="s">
        <v>394</v>
      </c>
      <c r="I133" s="184">
        <v>949487829</v>
      </c>
      <c r="J133" s="166">
        <v>3.2200000000000002E-4</v>
      </c>
      <c r="K133" s="185">
        <v>305749.40000000002</v>
      </c>
      <c r="M133" s="191" t="s">
        <v>392</v>
      </c>
      <c r="N133" s="192">
        <v>8485537</v>
      </c>
      <c r="P133" s="201">
        <v>130</v>
      </c>
      <c r="Q133" s="202" t="s">
        <v>393</v>
      </c>
      <c r="R133" s="185">
        <v>4154811</v>
      </c>
      <c r="S133" s="185">
        <v>566887.53</v>
      </c>
      <c r="T133" s="185">
        <v>4721699</v>
      </c>
      <c r="V133" s="164" t="s">
        <v>390</v>
      </c>
      <c r="W133" s="166">
        <v>844</v>
      </c>
      <c r="X133" s="166">
        <v>3.4142549999999998</v>
      </c>
      <c r="Y133" s="166">
        <v>1.2424999999999999E-3</v>
      </c>
      <c r="Z133" s="166">
        <v>4.2423000000000001E-3</v>
      </c>
      <c r="AA133" s="166">
        <v>1.209E-3</v>
      </c>
      <c r="AC133" s="164" t="s">
        <v>393</v>
      </c>
      <c r="AD133" s="185">
        <v>947131646</v>
      </c>
      <c r="AE133" s="166">
        <v>8.6390000000000002E-4</v>
      </c>
      <c r="AF133" s="185">
        <v>654563.36</v>
      </c>
      <c r="AH133" s="164" t="s">
        <v>392</v>
      </c>
      <c r="AI133" s="165">
        <v>2533</v>
      </c>
      <c r="AJ133" s="165">
        <v>2552</v>
      </c>
      <c r="AK133" s="166">
        <v>0.99255490000000002</v>
      </c>
      <c r="AL133" s="166">
        <v>3.2385999999999999E-3</v>
      </c>
      <c r="AN133" s="164" t="s">
        <v>393</v>
      </c>
      <c r="AO133" s="185">
        <v>947131646</v>
      </c>
      <c r="AP133" s="166">
        <v>3.4637000000000001E-3</v>
      </c>
      <c r="AQ133" s="185">
        <v>656106.53</v>
      </c>
      <c r="AS133" s="191" t="s">
        <v>392</v>
      </c>
      <c r="AT133" s="192">
        <v>8485537</v>
      </c>
      <c r="AV133" s="201">
        <v>131</v>
      </c>
      <c r="AW133" s="202" t="s">
        <v>394</v>
      </c>
      <c r="AX133" s="185">
        <v>1018825</v>
      </c>
      <c r="AY133" s="185">
        <v>183155.82</v>
      </c>
      <c r="AZ133" s="185">
        <v>1183763.81</v>
      </c>
      <c r="BA133" s="185">
        <v>2385745</v>
      </c>
      <c r="BC133" s="201">
        <v>131</v>
      </c>
      <c r="BD133" s="202" t="s">
        <v>394</v>
      </c>
      <c r="BE133" s="185">
        <v>1018825</v>
      </c>
      <c r="BF133" s="185">
        <v>183155.82</v>
      </c>
      <c r="BG133" s="185">
        <v>1183763.81</v>
      </c>
      <c r="BH133" s="185">
        <v>2385745</v>
      </c>
    </row>
    <row r="134" spans="1:60" ht="23.25" thickBot="1" x14ac:dyDescent="0.3">
      <c r="A134" s="164" t="s">
        <v>391</v>
      </c>
      <c r="B134" s="165">
        <v>1788</v>
      </c>
      <c r="C134" s="166">
        <v>3.8045640000000001</v>
      </c>
      <c r="D134" s="166">
        <v>1.7849000000000001E-3</v>
      </c>
      <c r="E134" s="166">
        <v>6.7907999999999996E-3</v>
      </c>
      <c r="F134" s="166">
        <v>1.7426E-3</v>
      </c>
      <c r="H134" s="164" t="s">
        <v>395</v>
      </c>
      <c r="I134" s="184">
        <v>949487829</v>
      </c>
      <c r="J134" s="166">
        <v>1.26272E-2</v>
      </c>
      <c r="K134" s="185">
        <v>11989328.16</v>
      </c>
      <c r="M134" s="191" t="s">
        <v>393</v>
      </c>
      <c r="N134" s="192">
        <v>4154811</v>
      </c>
      <c r="P134" s="201">
        <v>131</v>
      </c>
      <c r="Q134" s="202" t="s">
        <v>394</v>
      </c>
      <c r="R134" s="185">
        <v>1018825</v>
      </c>
      <c r="S134" s="185">
        <v>305749.40000000002</v>
      </c>
      <c r="T134" s="185">
        <v>1324574</v>
      </c>
      <c r="V134" s="164" t="s">
        <v>391</v>
      </c>
      <c r="W134" s="166">
        <v>997</v>
      </c>
      <c r="X134" s="166">
        <v>3.4155389999999999</v>
      </c>
      <c r="Y134" s="166">
        <v>1.4678E-3</v>
      </c>
      <c r="Z134" s="166">
        <v>5.0131999999999998E-3</v>
      </c>
      <c r="AA134" s="166">
        <v>1.4287E-3</v>
      </c>
      <c r="AC134" s="164" t="s">
        <v>394</v>
      </c>
      <c r="AD134" s="185">
        <v>947131646</v>
      </c>
      <c r="AE134" s="166">
        <v>2.4169999999999999E-4</v>
      </c>
      <c r="AF134" s="185">
        <v>183155.82</v>
      </c>
      <c r="AH134" s="164" t="s">
        <v>393</v>
      </c>
      <c r="AI134" s="166">
        <v>621</v>
      </c>
      <c r="AJ134" s="166">
        <v>585</v>
      </c>
      <c r="AK134" s="166">
        <v>1.0615384999999999</v>
      </c>
      <c r="AL134" s="166">
        <v>3.4637000000000001E-3</v>
      </c>
      <c r="AN134" s="164" t="s">
        <v>394</v>
      </c>
      <c r="AO134" s="185">
        <v>947131646</v>
      </c>
      <c r="AP134" s="166">
        <v>6.2491999999999999E-3</v>
      </c>
      <c r="AQ134" s="185">
        <v>1183763.81</v>
      </c>
      <c r="AS134" s="191" t="s">
        <v>393</v>
      </c>
      <c r="AT134" s="192">
        <v>4154811</v>
      </c>
      <c r="AV134" s="201">
        <v>132</v>
      </c>
      <c r="AW134" s="202" t="s">
        <v>395</v>
      </c>
      <c r="AX134" s="185">
        <v>28169668</v>
      </c>
      <c r="AY134" s="185">
        <v>8572594.4800000004</v>
      </c>
      <c r="AZ134" s="185">
        <v>1041752.99</v>
      </c>
      <c r="BA134" s="185">
        <v>37784015</v>
      </c>
      <c r="BC134" s="201">
        <v>132</v>
      </c>
      <c r="BD134" s="202" t="s">
        <v>395</v>
      </c>
      <c r="BE134" s="185">
        <v>28169668</v>
      </c>
      <c r="BF134" s="185">
        <v>8572594.4800000004</v>
      </c>
      <c r="BG134" s="185">
        <v>1041752.99</v>
      </c>
      <c r="BH134" s="185">
        <v>37784015</v>
      </c>
    </row>
    <row r="135" spans="1:60" ht="23.25" thickBot="1" x14ac:dyDescent="0.3">
      <c r="A135" s="164" t="s">
        <v>392</v>
      </c>
      <c r="B135" s="165">
        <v>2533</v>
      </c>
      <c r="C135" s="166">
        <v>3.6967180000000002</v>
      </c>
      <c r="D135" s="166">
        <v>2.5286000000000002E-3</v>
      </c>
      <c r="E135" s="166">
        <v>9.3475999999999993E-3</v>
      </c>
      <c r="F135" s="166">
        <v>2.3987000000000001E-3</v>
      </c>
      <c r="H135" s="164" t="s">
        <v>396</v>
      </c>
      <c r="I135" s="184">
        <v>949487829</v>
      </c>
      <c r="J135" s="166">
        <v>4.9200000000000003E-5</v>
      </c>
      <c r="K135" s="185">
        <v>46668.88</v>
      </c>
      <c r="M135" s="191" t="s">
        <v>394</v>
      </c>
      <c r="N135" s="192">
        <v>1018825</v>
      </c>
      <c r="P135" s="201">
        <v>132</v>
      </c>
      <c r="Q135" s="202" t="s">
        <v>395</v>
      </c>
      <c r="R135" s="185">
        <v>28169668</v>
      </c>
      <c r="S135" s="185">
        <v>11989328.16</v>
      </c>
      <c r="T135" s="185">
        <v>40158996</v>
      </c>
      <c r="V135" s="164" t="s">
        <v>392</v>
      </c>
      <c r="W135" s="165">
        <v>2552</v>
      </c>
      <c r="X135" s="166">
        <v>3.496753</v>
      </c>
      <c r="Y135" s="166">
        <v>3.7569999999999999E-3</v>
      </c>
      <c r="Z135" s="166">
        <v>1.3137299999999999E-2</v>
      </c>
      <c r="AA135" s="166">
        <v>3.7439999999999999E-3</v>
      </c>
      <c r="AC135" s="164" t="s">
        <v>395</v>
      </c>
      <c r="AD135" s="185">
        <v>947131646</v>
      </c>
      <c r="AE135" s="166">
        <v>1.13139E-2</v>
      </c>
      <c r="AF135" s="185">
        <v>8572594.4800000004</v>
      </c>
      <c r="AH135" s="164" t="s">
        <v>394</v>
      </c>
      <c r="AI135" s="166">
        <v>339</v>
      </c>
      <c r="AJ135" s="166">
        <v>177</v>
      </c>
      <c r="AK135" s="166">
        <v>1.9152541999999999</v>
      </c>
      <c r="AL135" s="166">
        <v>6.2491999999999999E-3</v>
      </c>
      <c r="AN135" s="164" t="s">
        <v>395</v>
      </c>
      <c r="AO135" s="185">
        <v>947131646</v>
      </c>
      <c r="AP135" s="166">
        <v>5.4995E-3</v>
      </c>
      <c r="AQ135" s="185">
        <v>1041752.99</v>
      </c>
      <c r="AS135" s="191" t="s">
        <v>394</v>
      </c>
      <c r="AT135" s="192">
        <v>1018825</v>
      </c>
      <c r="AV135" s="201">
        <v>133</v>
      </c>
      <c r="AW135" s="202" t="s">
        <v>396</v>
      </c>
      <c r="AX135" s="185">
        <v>429799</v>
      </c>
      <c r="AY135" s="185">
        <v>150230.84</v>
      </c>
      <c r="AZ135" s="185">
        <v>254242.12</v>
      </c>
      <c r="BA135" s="185">
        <v>834272</v>
      </c>
      <c r="BC135" s="201">
        <v>133</v>
      </c>
      <c r="BD135" s="202" t="s">
        <v>396</v>
      </c>
      <c r="BE135" s="185">
        <v>429799</v>
      </c>
      <c r="BF135" s="185">
        <v>150230.84</v>
      </c>
      <c r="BG135" s="185">
        <v>254242.12</v>
      </c>
      <c r="BH135" s="185">
        <v>834272</v>
      </c>
    </row>
    <row r="136" spans="1:60" ht="23.25" thickBot="1" x14ac:dyDescent="0.3">
      <c r="A136" s="164" t="s">
        <v>393</v>
      </c>
      <c r="B136" s="166">
        <v>621</v>
      </c>
      <c r="C136" s="166">
        <v>3.7530510000000001</v>
      </c>
      <c r="D136" s="166">
        <v>6.1990000000000005E-4</v>
      </c>
      <c r="E136" s="166">
        <v>2.3265999999999998E-3</v>
      </c>
      <c r="F136" s="166">
        <v>5.9699999999999998E-4</v>
      </c>
      <c r="H136" s="164" t="s">
        <v>397</v>
      </c>
      <c r="I136" s="184">
        <v>949487829</v>
      </c>
      <c r="J136" s="166">
        <v>1.3569999999999999E-3</v>
      </c>
      <c r="K136" s="185">
        <v>1288429.3999999999</v>
      </c>
      <c r="M136" s="191" t="s">
        <v>395</v>
      </c>
      <c r="N136" s="192">
        <v>28169668</v>
      </c>
      <c r="P136" s="201">
        <v>133</v>
      </c>
      <c r="Q136" s="202" t="s">
        <v>396</v>
      </c>
      <c r="R136" s="185">
        <v>429799</v>
      </c>
      <c r="S136" s="185">
        <v>46668.88</v>
      </c>
      <c r="T136" s="185">
        <v>476468</v>
      </c>
      <c r="V136" s="164" t="s">
        <v>393</v>
      </c>
      <c r="W136" s="166">
        <v>585</v>
      </c>
      <c r="X136" s="166">
        <v>3.519701</v>
      </c>
      <c r="Y136" s="166">
        <v>8.6120000000000001E-4</v>
      </c>
      <c r="Z136" s="166">
        <v>3.0312E-3</v>
      </c>
      <c r="AA136" s="166">
        <v>8.6390000000000002E-4</v>
      </c>
      <c r="AC136" s="164" t="s">
        <v>396</v>
      </c>
      <c r="AD136" s="185">
        <v>947131646</v>
      </c>
      <c r="AE136" s="166">
        <v>1.983E-4</v>
      </c>
      <c r="AF136" s="185">
        <v>150230.84</v>
      </c>
      <c r="AH136" s="164" t="s">
        <v>395</v>
      </c>
      <c r="AI136" s="165">
        <v>13730</v>
      </c>
      <c r="AJ136" s="165">
        <v>8146</v>
      </c>
      <c r="AK136" s="166">
        <v>1.6854898</v>
      </c>
      <c r="AL136" s="166">
        <v>5.4995E-3</v>
      </c>
      <c r="AN136" s="164" t="s">
        <v>396</v>
      </c>
      <c r="AO136" s="185">
        <v>947131646</v>
      </c>
      <c r="AP136" s="166">
        <v>1.3422E-3</v>
      </c>
      <c r="AQ136" s="185">
        <v>254242.12</v>
      </c>
      <c r="AS136" s="191" t="s">
        <v>395</v>
      </c>
      <c r="AT136" s="192">
        <v>28169668</v>
      </c>
      <c r="AV136" s="201">
        <v>134</v>
      </c>
      <c r="AW136" s="202" t="s">
        <v>397</v>
      </c>
      <c r="AX136" s="185">
        <v>8911987</v>
      </c>
      <c r="AY136" s="185">
        <v>1420949.49</v>
      </c>
      <c r="AZ136" s="185">
        <v>711662.39</v>
      </c>
      <c r="BA136" s="185">
        <v>11044599</v>
      </c>
      <c r="BC136" s="201">
        <v>134</v>
      </c>
      <c r="BD136" s="202" t="s">
        <v>397</v>
      </c>
      <c r="BE136" s="185">
        <v>8911987</v>
      </c>
      <c r="BF136" s="185">
        <v>1420949.49</v>
      </c>
      <c r="BG136" s="185">
        <v>711662.39</v>
      </c>
      <c r="BH136" s="185">
        <v>11044599</v>
      </c>
    </row>
    <row r="137" spans="1:60" ht="23.25" thickBot="1" x14ac:dyDescent="0.3">
      <c r="A137" s="164" t="s">
        <v>394</v>
      </c>
      <c r="B137" s="166">
        <v>339</v>
      </c>
      <c r="C137" s="166">
        <v>3.708046</v>
      </c>
      <c r="D137" s="166">
        <v>3.3839999999999999E-4</v>
      </c>
      <c r="E137" s="166">
        <v>1.2549E-3</v>
      </c>
      <c r="F137" s="166">
        <v>3.2200000000000002E-4</v>
      </c>
      <c r="H137" s="164" t="s">
        <v>398</v>
      </c>
      <c r="I137" s="184">
        <v>949487829</v>
      </c>
      <c r="J137" s="166">
        <v>1.8420000000000001E-4</v>
      </c>
      <c r="K137" s="185">
        <v>174934.79</v>
      </c>
      <c r="M137" s="191" t="s">
        <v>396</v>
      </c>
      <c r="N137" s="192">
        <v>429799</v>
      </c>
      <c r="P137" s="201">
        <v>134</v>
      </c>
      <c r="Q137" s="202" t="s">
        <v>397</v>
      </c>
      <c r="R137" s="185">
        <v>8911987</v>
      </c>
      <c r="S137" s="185">
        <v>1288429.3999999999</v>
      </c>
      <c r="T137" s="185">
        <v>10200416</v>
      </c>
      <c r="V137" s="164" t="s">
        <v>394</v>
      </c>
      <c r="W137" s="166">
        <v>177</v>
      </c>
      <c r="X137" s="166">
        <v>3.2550479999999999</v>
      </c>
      <c r="Y137" s="166">
        <v>2.6059999999999999E-4</v>
      </c>
      <c r="Z137" s="166">
        <v>8.4820000000000002E-4</v>
      </c>
      <c r="AA137" s="166">
        <v>2.4169999999999999E-4</v>
      </c>
      <c r="AC137" s="164" t="s">
        <v>397</v>
      </c>
      <c r="AD137" s="185">
        <v>947131646</v>
      </c>
      <c r="AE137" s="166">
        <v>1.8753000000000001E-3</v>
      </c>
      <c r="AF137" s="185">
        <v>1420949.49</v>
      </c>
      <c r="AH137" s="164" t="s">
        <v>396</v>
      </c>
      <c r="AI137" s="166">
        <v>58</v>
      </c>
      <c r="AJ137" s="166">
        <v>141</v>
      </c>
      <c r="AK137" s="166">
        <v>0.41134749999999998</v>
      </c>
      <c r="AL137" s="166">
        <v>1.3422E-3</v>
      </c>
      <c r="AN137" s="164" t="s">
        <v>397</v>
      </c>
      <c r="AO137" s="185">
        <v>947131646</v>
      </c>
      <c r="AP137" s="166">
        <v>3.7569000000000001E-3</v>
      </c>
      <c r="AQ137" s="185">
        <v>711662.39</v>
      </c>
      <c r="AS137" s="191" t="s">
        <v>396</v>
      </c>
      <c r="AT137" s="192">
        <v>429799</v>
      </c>
      <c r="AV137" s="201">
        <v>135</v>
      </c>
      <c r="AW137" s="202" t="s">
        <v>398</v>
      </c>
      <c r="AX137" s="185">
        <v>986111</v>
      </c>
      <c r="AY137" s="185">
        <v>240756.78</v>
      </c>
      <c r="AZ137" s="185">
        <v>553454.81999999995</v>
      </c>
      <c r="BA137" s="185">
        <v>1780323</v>
      </c>
      <c r="BC137" s="201">
        <v>135</v>
      </c>
      <c r="BD137" s="202" t="s">
        <v>398</v>
      </c>
      <c r="BE137" s="185">
        <v>986111</v>
      </c>
      <c r="BF137" s="185">
        <v>240756.78</v>
      </c>
      <c r="BG137" s="185">
        <v>553454.81999999995</v>
      </c>
      <c r="BH137" s="185">
        <v>1780323</v>
      </c>
    </row>
    <row r="138" spans="1:60" ht="23.25" thickBot="1" x14ac:dyDescent="0.3">
      <c r="A138" s="164" t="s">
        <v>395</v>
      </c>
      <c r="B138" s="165">
        <v>13730</v>
      </c>
      <c r="C138" s="166">
        <v>3.5900750000000001</v>
      </c>
      <c r="D138" s="166">
        <v>1.3706299999999999E-2</v>
      </c>
      <c r="E138" s="166">
        <v>4.9206800000000002E-2</v>
      </c>
      <c r="F138" s="166">
        <v>1.26272E-2</v>
      </c>
      <c r="H138" s="164" t="s">
        <v>399</v>
      </c>
      <c r="I138" s="184">
        <v>949487829</v>
      </c>
      <c r="J138" s="166">
        <v>3.1500000000000001E-4</v>
      </c>
      <c r="K138" s="185">
        <v>299104.28999999998</v>
      </c>
      <c r="M138" s="191" t="s">
        <v>397</v>
      </c>
      <c r="N138" s="192">
        <v>8911987</v>
      </c>
      <c r="P138" s="201">
        <v>135</v>
      </c>
      <c r="Q138" s="202" t="s">
        <v>398</v>
      </c>
      <c r="R138" s="185">
        <v>986111</v>
      </c>
      <c r="S138" s="185">
        <v>174934.79</v>
      </c>
      <c r="T138" s="185">
        <v>1161046</v>
      </c>
      <c r="V138" s="164" t="s">
        <v>395</v>
      </c>
      <c r="W138" s="165">
        <v>8146</v>
      </c>
      <c r="X138" s="166">
        <v>3.3103799999999999</v>
      </c>
      <c r="Y138" s="166">
        <v>1.1992299999999999E-2</v>
      </c>
      <c r="Z138" s="166">
        <v>3.9699100000000001E-2</v>
      </c>
      <c r="AA138" s="166">
        <v>1.13139E-2</v>
      </c>
      <c r="AC138" s="164" t="s">
        <v>398</v>
      </c>
      <c r="AD138" s="185">
        <v>947131646</v>
      </c>
      <c r="AE138" s="166">
        <v>3.1770000000000002E-4</v>
      </c>
      <c r="AF138" s="185">
        <v>240756.78</v>
      </c>
      <c r="AH138" s="164" t="s">
        <v>397</v>
      </c>
      <c r="AI138" s="165">
        <v>1536</v>
      </c>
      <c r="AJ138" s="165">
        <v>1334</v>
      </c>
      <c r="AK138" s="166">
        <v>1.1514243</v>
      </c>
      <c r="AL138" s="166">
        <v>3.7569000000000001E-3</v>
      </c>
      <c r="AN138" s="164" t="s">
        <v>398</v>
      </c>
      <c r="AO138" s="185">
        <v>947131646</v>
      </c>
      <c r="AP138" s="166">
        <v>2.9217000000000002E-3</v>
      </c>
      <c r="AQ138" s="185">
        <v>553454.81999999995</v>
      </c>
      <c r="AS138" s="191" t="s">
        <v>397</v>
      </c>
      <c r="AT138" s="192">
        <v>8911987</v>
      </c>
      <c r="AV138" s="201">
        <v>136</v>
      </c>
      <c r="AW138" s="202" t="s">
        <v>399</v>
      </c>
      <c r="AX138" s="185">
        <v>1745769</v>
      </c>
      <c r="AY138" s="185">
        <v>345175.09</v>
      </c>
      <c r="AZ138" s="185">
        <v>682839.33</v>
      </c>
      <c r="BA138" s="185">
        <v>2773783</v>
      </c>
      <c r="BC138" s="201">
        <v>136</v>
      </c>
      <c r="BD138" s="202" t="s">
        <v>399</v>
      </c>
      <c r="BE138" s="185">
        <v>1745769</v>
      </c>
      <c r="BF138" s="185">
        <v>345175.09</v>
      </c>
      <c r="BG138" s="185">
        <v>682839.33</v>
      </c>
      <c r="BH138" s="185">
        <v>2773783</v>
      </c>
    </row>
    <row r="139" spans="1:60" ht="23.25" thickBot="1" x14ac:dyDescent="0.3">
      <c r="A139" s="164" t="s">
        <v>396</v>
      </c>
      <c r="B139" s="166">
        <v>58</v>
      </c>
      <c r="C139" s="166">
        <v>3.3081</v>
      </c>
      <c r="D139" s="166">
        <v>5.7899999999999998E-5</v>
      </c>
      <c r="E139" s="166">
        <v>1.9149999999999999E-4</v>
      </c>
      <c r="F139" s="166">
        <v>4.9200000000000003E-5</v>
      </c>
      <c r="H139" s="164" t="s">
        <v>400</v>
      </c>
      <c r="I139" s="184">
        <v>949487829</v>
      </c>
      <c r="J139" s="166">
        <v>2.091E-3</v>
      </c>
      <c r="K139" s="185">
        <v>1985369.86</v>
      </c>
      <c r="M139" s="191" t="s">
        <v>398</v>
      </c>
      <c r="N139" s="192">
        <v>986111</v>
      </c>
      <c r="P139" s="201">
        <v>136</v>
      </c>
      <c r="Q139" s="202" t="s">
        <v>399</v>
      </c>
      <c r="R139" s="185">
        <v>1745769</v>
      </c>
      <c r="S139" s="185">
        <v>299104.28999999998</v>
      </c>
      <c r="T139" s="185">
        <v>2044873</v>
      </c>
      <c r="V139" s="164" t="s">
        <v>396</v>
      </c>
      <c r="W139" s="166">
        <v>141</v>
      </c>
      <c r="X139" s="166">
        <v>3.3515820000000001</v>
      </c>
      <c r="Y139" s="166">
        <v>2.076E-4</v>
      </c>
      <c r="Z139" s="166">
        <v>6.9570000000000005E-4</v>
      </c>
      <c r="AA139" s="166">
        <v>1.983E-4</v>
      </c>
      <c r="AC139" s="164" t="s">
        <v>399</v>
      </c>
      <c r="AD139" s="185">
        <v>947131646</v>
      </c>
      <c r="AE139" s="166">
        <v>4.5560000000000002E-4</v>
      </c>
      <c r="AF139" s="185">
        <v>345175.09</v>
      </c>
      <c r="AH139" s="164" t="s">
        <v>398</v>
      </c>
      <c r="AI139" s="166">
        <v>197</v>
      </c>
      <c r="AJ139" s="166">
        <v>220</v>
      </c>
      <c r="AK139" s="166">
        <v>0.89545450000000004</v>
      </c>
      <c r="AL139" s="166">
        <v>2.9217000000000002E-3</v>
      </c>
      <c r="AN139" s="164" t="s">
        <v>399</v>
      </c>
      <c r="AO139" s="185">
        <v>947131646</v>
      </c>
      <c r="AP139" s="166">
        <v>3.6048E-3</v>
      </c>
      <c r="AQ139" s="185">
        <v>682839.33</v>
      </c>
      <c r="AS139" s="191" t="s">
        <v>398</v>
      </c>
      <c r="AT139" s="192">
        <v>986111</v>
      </c>
      <c r="AV139" s="201">
        <v>137</v>
      </c>
      <c r="AW139" s="202" t="s">
        <v>400</v>
      </c>
      <c r="AX139" s="185">
        <v>7422079</v>
      </c>
      <c r="AY139" s="185">
        <v>2221474.4</v>
      </c>
      <c r="AZ139" s="185">
        <v>669417.85</v>
      </c>
      <c r="BA139" s="185">
        <v>10312971</v>
      </c>
      <c r="BC139" s="201">
        <v>137</v>
      </c>
      <c r="BD139" s="202" t="s">
        <v>400</v>
      </c>
      <c r="BE139" s="185">
        <v>7422079</v>
      </c>
      <c r="BF139" s="185">
        <v>2221474.4</v>
      </c>
      <c r="BG139" s="185">
        <v>669417.85</v>
      </c>
      <c r="BH139" s="185">
        <v>10312971</v>
      </c>
    </row>
    <row r="140" spans="1:60" ht="23.25" thickBot="1" x14ac:dyDescent="0.3">
      <c r="A140" s="164" t="s">
        <v>397</v>
      </c>
      <c r="B140" s="165">
        <v>1536</v>
      </c>
      <c r="C140" s="166">
        <v>3.4486460000000001</v>
      </c>
      <c r="D140" s="166">
        <v>1.5334000000000001E-3</v>
      </c>
      <c r="E140" s="166">
        <v>5.2880000000000002E-3</v>
      </c>
      <c r="F140" s="166">
        <v>1.3569999999999999E-3</v>
      </c>
      <c r="H140" s="164" t="s">
        <v>401</v>
      </c>
      <c r="I140" s="184">
        <v>949487829</v>
      </c>
      <c r="J140" s="166">
        <v>2.4815000000000002E-3</v>
      </c>
      <c r="K140" s="185">
        <v>2356182.7400000002</v>
      </c>
      <c r="M140" s="191" t="s">
        <v>399</v>
      </c>
      <c r="N140" s="192">
        <v>1745769</v>
      </c>
      <c r="P140" s="201">
        <v>137</v>
      </c>
      <c r="Q140" s="202" t="s">
        <v>400</v>
      </c>
      <c r="R140" s="185">
        <v>7422079</v>
      </c>
      <c r="S140" s="185">
        <v>1985369.86</v>
      </c>
      <c r="T140" s="185">
        <v>9407449</v>
      </c>
      <c r="V140" s="164" t="s">
        <v>397</v>
      </c>
      <c r="W140" s="165">
        <v>1334</v>
      </c>
      <c r="X140" s="166">
        <v>3.3506779999999998</v>
      </c>
      <c r="Y140" s="166">
        <v>1.9639000000000002E-3</v>
      </c>
      <c r="Z140" s="166">
        <v>6.5802999999999999E-3</v>
      </c>
      <c r="AA140" s="166">
        <v>1.8753000000000001E-3</v>
      </c>
      <c r="AC140" s="164" t="s">
        <v>400</v>
      </c>
      <c r="AD140" s="185">
        <v>947131646</v>
      </c>
      <c r="AE140" s="166">
        <v>2.9318E-3</v>
      </c>
      <c r="AF140" s="185">
        <v>2221474.4</v>
      </c>
      <c r="AH140" s="164" t="s">
        <v>399</v>
      </c>
      <c r="AI140" s="166">
        <v>369</v>
      </c>
      <c r="AJ140" s="166">
        <v>334</v>
      </c>
      <c r="AK140" s="166">
        <v>1.1047904</v>
      </c>
      <c r="AL140" s="166">
        <v>3.6048E-3</v>
      </c>
      <c r="AN140" s="164" t="s">
        <v>400</v>
      </c>
      <c r="AO140" s="185">
        <v>947131646</v>
      </c>
      <c r="AP140" s="166">
        <v>3.5339E-3</v>
      </c>
      <c r="AQ140" s="185">
        <v>669417.85</v>
      </c>
      <c r="AS140" s="191" t="s">
        <v>399</v>
      </c>
      <c r="AT140" s="192">
        <v>1745769</v>
      </c>
      <c r="AV140" s="201">
        <v>139</v>
      </c>
      <c r="AW140" s="202" t="s">
        <v>402</v>
      </c>
      <c r="AX140" s="185">
        <v>1936909</v>
      </c>
      <c r="AY140" s="185">
        <v>948124.5</v>
      </c>
      <c r="AZ140" s="185">
        <v>514344.11</v>
      </c>
      <c r="BA140" s="185">
        <v>3399378</v>
      </c>
      <c r="BC140" s="201">
        <v>138</v>
      </c>
      <c r="BD140" s="202" t="s">
        <v>401</v>
      </c>
      <c r="BE140" s="185">
        <v>12488974</v>
      </c>
      <c r="BF140" s="185">
        <v>2356182.7400000002</v>
      </c>
      <c r="BG140" s="232">
        <v>0</v>
      </c>
      <c r="BH140" s="185">
        <v>14845157</v>
      </c>
    </row>
    <row r="141" spans="1:60" ht="23.25" thickBot="1" x14ac:dyDescent="0.3">
      <c r="A141" s="164" t="s">
        <v>398</v>
      </c>
      <c r="B141" s="166">
        <v>197</v>
      </c>
      <c r="C141" s="166">
        <v>3.6508099999999999</v>
      </c>
      <c r="D141" s="166">
        <v>1.9670000000000001E-4</v>
      </c>
      <c r="E141" s="166">
        <v>7.18E-4</v>
      </c>
      <c r="F141" s="166">
        <v>1.8420000000000001E-4</v>
      </c>
      <c r="H141" s="164" t="s">
        <v>402</v>
      </c>
      <c r="I141" s="184">
        <v>949487829</v>
      </c>
      <c r="J141" s="166">
        <v>7.0220000000000005E-4</v>
      </c>
      <c r="K141" s="185">
        <v>666732.27</v>
      </c>
      <c r="M141" s="191" t="s">
        <v>400</v>
      </c>
      <c r="N141" s="192">
        <v>7422079</v>
      </c>
      <c r="P141" s="201">
        <v>138</v>
      </c>
      <c r="Q141" s="202" t="s">
        <v>401</v>
      </c>
      <c r="R141" s="185">
        <v>12488974</v>
      </c>
      <c r="S141" s="185">
        <v>2356182.7400000002</v>
      </c>
      <c r="T141" s="185">
        <v>14845157</v>
      </c>
      <c r="V141" s="164" t="s">
        <v>398</v>
      </c>
      <c r="W141" s="166">
        <v>220</v>
      </c>
      <c r="X141" s="166">
        <v>3.4424350000000001</v>
      </c>
      <c r="Y141" s="166">
        <v>3.2390000000000001E-4</v>
      </c>
      <c r="Z141" s="166">
        <v>1.1149E-3</v>
      </c>
      <c r="AA141" s="166">
        <v>3.1770000000000002E-4</v>
      </c>
      <c r="AC141" s="164" t="s">
        <v>402</v>
      </c>
      <c r="AD141" s="185">
        <v>947131646</v>
      </c>
      <c r="AE141" s="166">
        <v>1.2512999999999999E-3</v>
      </c>
      <c r="AF141" s="185">
        <v>948124.5</v>
      </c>
      <c r="AH141" s="164" t="s">
        <v>400</v>
      </c>
      <c r="AI141" s="165">
        <v>2099</v>
      </c>
      <c r="AJ141" s="165">
        <v>1938</v>
      </c>
      <c r="AK141" s="166">
        <v>1.0830753</v>
      </c>
      <c r="AL141" s="166">
        <v>3.5339E-3</v>
      </c>
      <c r="AN141" s="164" t="s">
        <v>402</v>
      </c>
      <c r="AO141" s="185">
        <v>947131646</v>
      </c>
      <c r="AP141" s="166">
        <v>2.7152999999999999E-3</v>
      </c>
      <c r="AQ141" s="185">
        <v>514344.11</v>
      </c>
      <c r="AS141" s="191" t="s">
        <v>400</v>
      </c>
      <c r="AT141" s="192">
        <v>7422079</v>
      </c>
      <c r="AV141" s="201">
        <v>140</v>
      </c>
      <c r="AW141" s="202" t="s">
        <v>403</v>
      </c>
      <c r="AX141" s="185">
        <v>35609624</v>
      </c>
      <c r="AY141" s="185">
        <v>10115883.619999999</v>
      </c>
      <c r="AZ141" s="185">
        <v>995413.67</v>
      </c>
      <c r="BA141" s="185">
        <v>46720921</v>
      </c>
      <c r="BC141" s="201">
        <v>139</v>
      </c>
      <c r="BD141" s="202" t="s">
        <v>402</v>
      </c>
      <c r="BE141" s="185">
        <v>1936909</v>
      </c>
      <c r="BF141" s="185">
        <v>948124.5</v>
      </c>
      <c r="BG141" s="185">
        <v>514344.11</v>
      </c>
      <c r="BH141" s="185">
        <v>3399378</v>
      </c>
    </row>
    <row r="142" spans="1:60" ht="23.25" thickBot="1" x14ac:dyDescent="0.3">
      <c r="A142" s="164" t="s">
        <v>399</v>
      </c>
      <c r="B142" s="166">
        <v>369</v>
      </c>
      <c r="C142" s="166">
        <v>3.332541</v>
      </c>
      <c r="D142" s="166">
        <v>3.6840000000000001E-4</v>
      </c>
      <c r="E142" s="166">
        <v>1.2275999999999999E-3</v>
      </c>
      <c r="F142" s="166">
        <v>3.1500000000000001E-4</v>
      </c>
      <c r="H142" s="164" t="s">
        <v>403</v>
      </c>
      <c r="I142" s="184">
        <v>949487829</v>
      </c>
      <c r="J142" s="166">
        <v>1.40351E-2</v>
      </c>
      <c r="K142" s="185">
        <v>13326183.880000001</v>
      </c>
      <c r="M142" s="191" t="s">
        <v>401</v>
      </c>
      <c r="N142" s="192">
        <v>12488974</v>
      </c>
      <c r="P142" s="201">
        <v>139</v>
      </c>
      <c r="Q142" s="202" t="s">
        <v>402</v>
      </c>
      <c r="R142" s="185">
        <v>1936909</v>
      </c>
      <c r="S142" s="185">
        <v>666732.27</v>
      </c>
      <c r="T142" s="185">
        <v>2603641</v>
      </c>
      <c r="V142" s="164" t="s">
        <v>399</v>
      </c>
      <c r="W142" s="166">
        <v>334</v>
      </c>
      <c r="X142" s="166">
        <v>3.2508949999999999</v>
      </c>
      <c r="Y142" s="166">
        <v>4.9169999999999997E-4</v>
      </c>
      <c r="Z142" s="166">
        <v>1.5985000000000001E-3</v>
      </c>
      <c r="AA142" s="166">
        <v>4.5560000000000002E-4</v>
      </c>
      <c r="AC142" s="164" t="s">
        <v>403</v>
      </c>
      <c r="AD142" s="185">
        <v>947131646</v>
      </c>
      <c r="AE142" s="166">
        <v>1.33507E-2</v>
      </c>
      <c r="AF142" s="185">
        <v>10115883.619999999</v>
      </c>
      <c r="AH142" s="164" t="s">
        <v>402</v>
      </c>
      <c r="AI142" s="166">
        <v>719</v>
      </c>
      <c r="AJ142" s="166">
        <v>864</v>
      </c>
      <c r="AK142" s="166">
        <v>0.83217589999999997</v>
      </c>
      <c r="AL142" s="166">
        <v>2.7152999999999999E-3</v>
      </c>
      <c r="AN142" s="164" t="s">
        <v>403</v>
      </c>
      <c r="AO142" s="185">
        <v>947131646</v>
      </c>
      <c r="AP142" s="166">
        <v>5.2548999999999998E-3</v>
      </c>
      <c r="AQ142" s="185">
        <v>995413.67</v>
      </c>
      <c r="AS142" s="191" t="s">
        <v>402</v>
      </c>
      <c r="AT142" s="192">
        <v>1936909</v>
      </c>
      <c r="AV142" s="201">
        <v>141</v>
      </c>
      <c r="AW142" s="202" t="s">
        <v>404</v>
      </c>
      <c r="AX142" s="185">
        <v>2181227</v>
      </c>
      <c r="AY142" s="185">
        <v>727174.25</v>
      </c>
      <c r="AZ142" s="185">
        <v>554352.67000000004</v>
      </c>
      <c r="BA142" s="185">
        <v>3462754</v>
      </c>
      <c r="BC142" s="201">
        <v>140</v>
      </c>
      <c r="BD142" s="202" t="s">
        <v>403</v>
      </c>
      <c r="BE142" s="185">
        <v>35609624</v>
      </c>
      <c r="BF142" s="185">
        <v>10115883.619999999</v>
      </c>
      <c r="BG142" s="185">
        <v>995413.67</v>
      </c>
      <c r="BH142" s="185">
        <v>46720921</v>
      </c>
    </row>
    <row r="143" spans="1:60" ht="23.25" thickBot="1" x14ac:dyDescent="0.3">
      <c r="A143" s="164" t="s">
        <v>400</v>
      </c>
      <c r="B143" s="165">
        <v>2099</v>
      </c>
      <c r="C143" s="166">
        <v>3.8887339999999999</v>
      </c>
      <c r="D143" s="166">
        <v>2.0953999999999999E-3</v>
      </c>
      <c r="E143" s="166">
        <v>8.1484000000000001E-3</v>
      </c>
      <c r="F143" s="166">
        <v>2.091E-3</v>
      </c>
      <c r="H143" s="164" t="s">
        <v>404</v>
      </c>
      <c r="I143" s="184">
        <v>949487829</v>
      </c>
      <c r="J143" s="166">
        <v>5.5400000000000002E-4</v>
      </c>
      <c r="K143" s="185">
        <v>526016.5</v>
      </c>
      <c r="M143" s="191" t="s">
        <v>402</v>
      </c>
      <c r="N143" s="192">
        <v>1936909</v>
      </c>
      <c r="P143" s="201">
        <v>140</v>
      </c>
      <c r="Q143" s="202" t="s">
        <v>403</v>
      </c>
      <c r="R143" s="185">
        <v>35609624</v>
      </c>
      <c r="S143" s="185">
        <v>13326183.880000001</v>
      </c>
      <c r="T143" s="185">
        <v>48935808</v>
      </c>
      <c r="V143" s="164" t="s">
        <v>400</v>
      </c>
      <c r="W143" s="165">
        <v>1938</v>
      </c>
      <c r="X143" s="166">
        <v>3.605766</v>
      </c>
      <c r="Y143" s="166">
        <v>2.8530999999999999E-3</v>
      </c>
      <c r="Z143" s="166">
        <v>1.02875E-2</v>
      </c>
      <c r="AA143" s="166">
        <v>2.9318E-3</v>
      </c>
      <c r="AC143" s="164" t="s">
        <v>404</v>
      </c>
      <c r="AD143" s="185">
        <v>947131646</v>
      </c>
      <c r="AE143" s="166">
        <v>9.5969999999999996E-4</v>
      </c>
      <c r="AF143" s="185">
        <v>727174.25</v>
      </c>
      <c r="AH143" s="164" t="s">
        <v>403</v>
      </c>
      <c r="AI143" s="165">
        <v>14427</v>
      </c>
      <c r="AJ143" s="165">
        <v>8958</v>
      </c>
      <c r="AK143" s="166">
        <v>1.6105157000000001</v>
      </c>
      <c r="AL143" s="166">
        <v>5.2548999999999998E-3</v>
      </c>
      <c r="AN143" s="164" t="s">
        <v>404</v>
      </c>
      <c r="AO143" s="185">
        <v>947131646</v>
      </c>
      <c r="AP143" s="166">
        <v>2.9264999999999998E-3</v>
      </c>
      <c r="AQ143" s="185">
        <v>554352.67000000004</v>
      </c>
      <c r="AS143" s="191" t="s">
        <v>403</v>
      </c>
      <c r="AT143" s="192">
        <v>35609624</v>
      </c>
      <c r="AV143" s="201">
        <v>142</v>
      </c>
      <c r="AW143" s="202" t="s">
        <v>405</v>
      </c>
      <c r="AX143" s="185">
        <v>20554212</v>
      </c>
      <c r="AY143" s="185">
        <v>4045693.87</v>
      </c>
      <c r="AZ143" s="185">
        <v>811124.73</v>
      </c>
      <c r="BA143" s="185">
        <v>25411031</v>
      </c>
      <c r="BC143" s="201">
        <v>141</v>
      </c>
      <c r="BD143" s="202" t="s">
        <v>404</v>
      </c>
      <c r="BE143" s="185">
        <v>2181227</v>
      </c>
      <c r="BF143" s="185">
        <v>727174.25</v>
      </c>
      <c r="BG143" s="185">
        <v>554352.67000000004</v>
      </c>
      <c r="BH143" s="185">
        <v>3462754</v>
      </c>
    </row>
    <row r="144" spans="1:60" ht="23.25" thickBot="1" x14ac:dyDescent="0.3">
      <c r="A144" s="164" t="s">
        <v>401</v>
      </c>
      <c r="B144" s="165">
        <v>2472</v>
      </c>
      <c r="C144" s="166">
        <v>3.918679</v>
      </c>
      <c r="D144" s="166">
        <v>2.4677000000000002E-3</v>
      </c>
      <c r="E144" s="166">
        <v>9.6702999999999997E-3</v>
      </c>
      <c r="F144" s="166">
        <v>2.4815000000000002E-3</v>
      </c>
      <c r="H144" s="164" t="s">
        <v>405</v>
      </c>
      <c r="I144" s="184">
        <v>949487829</v>
      </c>
      <c r="J144" s="166">
        <v>4.7505000000000004E-3</v>
      </c>
      <c r="K144" s="185">
        <v>4510531.8600000003</v>
      </c>
      <c r="M144" s="191" t="s">
        <v>403</v>
      </c>
      <c r="N144" s="192">
        <v>35609624</v>
      </c>
      <c r="P144" s="201">
        <v>141</v>
      </c>
      <c r="Q144" s="202" t="s">
        <v>404</v>
      </c>
      <c r="R144" s="185">
        <v>2181227</v>
      </c>
      <c r="S144" s="185">
        <v>526016.5</v>
      </c>
      <c r="T144" s="185">
        <v>2707243</v>
      </c>
      <c r="V144" s="164" t="s">
        <v>402</v>
      </c>
      <c r="W144" s="166">
        <v>864</v>
      </c>
      <c r="X144" s="166">
        <v>3.451927</v>
      </c>
      <c r="Y144" s="166">
        <v>1.2719999999999999E-3</v>
      </c>
      <c r="Z144" s="166">
        <v>4.3907E-3</v>
      </c>
      <c r="AA144" s="166">
        <v>1.2512999999999999E-3</v>
      </c>
      <c r="AC144" s="164" t="s">
        <v>405</v>
      </c>
      <c r="AD144" s="185">
        <v>947131646</v>
      </c>
      <c r="AE144" s="166">
        <v>5.3394000000000002E-3</v>
      </c>
      <c r="AF144" s="185">
        <v>4045693.87</v>
      </c>
      <c r="AH144" s="164" t="s">
        <v>404</v>
      </c>
      <c r="AI144" s="166">
        <v>609</v>
      </c>
      <c r="AJ144" s="166">
        <v>679</v>
      </c>
      <c r="AK144" s="166">
        <v>0.89690720000000002</v>
      </c>
      <c r="AL144" s="166">
        <v>2.9264999999999998E-3</v>
      </c>
      <c r="AN144" s="164" t="s">
        <v>405</v>
      </c>
      <c r="AO144" s="185">
        <v>947131646</v>
      </c>
      <c r="AP144" s="166">
        <v>4.2820000000000002E-3</v>
      </c>
      <c r="AQ144" s="185">
        <v>811124.73</v>
      </c>
      <c r="AS144" s="191" t="s">
        <v>404</v>
      </c>
      <c r="AT144" s="192">
        <v>2181227</v>
      </c>
      <c r="AV144" s="201">
        <v>143</v>
      </c>
      <c r="AW144" s="202" t="s">
        <v>406</v>
      </c>
      <c r="AX144" s="185">
        <v>12616380</v>
      </c>
      <c r="AY144" s="185">
        <v>2557761.19</v>
      </c>
      <c r="AZ144" s="185">
        <v>791236.78</v>
      </c>
      <c r="BA144" s="185">
        <v>15965378</v>
      </c>
      <c r="BC144" s="201">
        <v>142</v>
      </c>
      <c r="BD144" s="202" t="s">
        <v>405</v>
      </c>
      <c r="BE144" s="185">
        <v>20554212</v>
      </c>
      <c r="BF144" s="185">
        <v>4045693.87</v>
      </c>
      <c r="BG144" s="185">
        <v>811124.73</v>
      </c>
      <c r="BH144" s="185">
        <v>25411031</v>
      </c>
    </row>
    <row r="145" spans="1:60" ht="23.25" thickBot="1" x14ac:dyDescent="0.3">
      <c r="A145" s="164" t="s">
        <v>402</v>
      </c>
      <c r="B145" s="166">
        <v>719</v>
      </c>
      <c r="C145" s="166">
        <v>3.8124289999999998</v>
      </c>
      <c r="D145" s="166">
        <v>7.1779999999999999E-4</v>
      </c>
      <c r="E145" s="166">
        <v>2.7363999999999999E-3</v>
      </c>
      <c r="F145" s="166">
        <v>7.0220000000000005E-4</v>
      </c>
      <c r="H145" s="164" t="s">
        <v>406</v>
      </c>
      <c r="I145" s="184">
        <v>949487829</v>
      </c>
      <c r="J145" s="166">
        <v>2.8227999999999999E-3</v>
      </c>
      <c r="K145" s="185">
        <v>2680231.77</v>
      </c>
      <c r="M145" s="191" t="s">
        <v>404</v>
      </c>
      <c r="N145" s="192">
        <v>2181227</v>
      </c>
      <c r="P145" s="201">
        <v>142</v>
      </c>
      <c r="Q145" s="202" t="s">
        <v>405</v>
      </c>
      <c r="R145" s="185">
        <v>20554212</v>
      </c>
      <c r="S145" s="185">
        <v>4510531.8600000003</v>
      </c>
      <c r="T145" s="185">
        <v>25064744</v>
      </c>
      <c r="V145" s="164" t="s">
        <v>403</v>
      </c>
      <c r="W145" s="165">
        <v>8958</v>
      </c>
      <c r="X145" s="166">
        <v>3.5522429999999998</v>
      </c>
      <c r="Y145" s="166">
        <v>1.31877E-2</v>
      </c>
      <c r="Z145" s="166">
        <v>4.6845999999999999E-2</v>
      </c>
      <c r="AA145" s="166">
        <v>1.33507E-2</v>
      </c>
      <c r="AC145" s="164" t="s">
        <v>406</v>
      </c>
      <c r="AD145" s="185">
        <v>947131646</v>
      </c>
      <c r="AE145" s="166">
        <v>3.3757000000000001E-3</v>
      </c>
      <c r="AF145" s="185">
        <v>2557761.19</v>
      </c>
      <c r="AH145" s="164" t="s">
        <v>405</v>
      </c>
      <c r="AI145" s="165">
        <v>4857</v>
      </c>
      <c r="AJ145" s="165">
        <v>3701</v>
      </c>
      <c r="AK145" s="166">
        <v>1.3123480000000001</v>
      </c>
      <c r="AL145" s="166">
        <v>4.2820000000000002E-3</v>
      </c>
      <c r="AN145" s="164" t="s">
        <v>406</v>
      </c>
      <c r="AO145" s="185">
        <v>947131646</v>
      </c>
      <c r="AP145" s="166">
        <v>4.1770000000000002E-3</v>
      </c>
      <c r="AQ145" s="185">
        <v>791236.78</v>
      </c>
      <c r="AS145" s="191" t="s">
        <v>405</v>
      </c>
      <c r="AT145" s="192">
        <v>20554212</v>
      </c>
      <c r="AV145" s="201">
        <v>144</v>
      </c>
      <c r="AW145" s="202" t="s">
        <v>407</v>
      </c>
      <c r="AX145" s="185">
        <v>2337465</v>
      </c>
      <c r="AY145" s="185">
        <v>2297822.17</v>
      </c>
      <c r="AZ145" s="185">
        <v>649277.91</v>
      </c>
      <c r="BA145" s="185">
        <v>5284565</v>
      </c>
      <c r="BC145" s="201">
        <v>143</v>
      </c>
      <c r="BD145" s="202" t="s">
        <v>406</v>
      </c>
      <c r="BE145" s="185">
        <v>12616380</v>
      </c>
      <c r="BF145" s="185">
        <v>2557761.19</v>
      </c>
      <c r="BG145" s="185">
        <v>791236.78</v>
      </c>
      <c r="BH145" s="185">
        <v>15965378</v>
      </c>
    </row>
    <row r="146" spans="1:60" ht="23.25" thickBot="1" x14ac:dyDescent="0.3">
      <c r="A146" s="164" t="s">
        <v>403</v>
      </c>
      <c r="B146" s="165">
        <v>14427</v>
      </c>
      <c r="C146" s="166">
        <v>3.7975979999999998</v>
      </c>
      <c r="D146" s="166">
        <v>1.4402099999999999E-2</v>
      </c>
      <c r="E146" s="166">
        <v>5.4693499999999999E-2</v>
      </c>
      <c r="F146" s="166">
        <v>1.40351E-2</v>
      </c>
      <c r="H146" s="164" t="s">
        <v>407</v>
      </c>
      <c r="I146" s="184">
        <v>949487829</v>
      </c>
      <c r="J146" s="166">
        <v>2.0890000000000001E-3</v>
      </c>
      <c r="K146" s="185">
        <v>1983487.13</v>
      </c>
      <c r="M146" s="191" t="s">
        <v>405</v>
      </c>
      <c r="N146" s="192">
        <v>20554212</v>
      </c>
      <c r="P146" s="201">
        <v>143</v>
      </c>
      <c r="Q146" s="202" t="s">
        <v>406</v>
      </c>
      <c r="R146" s="185">
        <v>12616380</v>
      </c>
      <c r="S146" s="185">
        <v>2680231.77</v>
      </c>
      <c r="T146" s="185">
        <v>15296612</v>
      </c>
      <c r="V146" s="164" t="s">
        <v>404</v>
      </c>
      <c r="W146" s="166">
        <v>679</v>
      </c>
      <c r="X146" s="166">
        <v>3.368827</v>
      </c>
      <c r="Y146" s="166">
        <v>9.9960000000000001E-4</v>
      </c>
      <c r="Z146" s="166">
        <v>3.3674999999999998E-3</v>
      </c>
      <c r="AA146" s="166">
        <v>9.5969999999999996E-4</v>
      </c>
      <c r="AC146" s="164" t="s">
        <v>407</v>
      </c>
      <c r="AD146" s="185">
        <v>947131646</v>
      </c>
      <c r="AE146" s="166">
        <v>3.0325999999999999E-3</v>
      </c>
      <c r="AF146" s="185">
        <v>2297822.17</v>
      </c>
      <c r="AH146" s="164" t="s">
        <v>406</v>
      </c>
      <c r="AI146" s="165">
        <v>3002</v>
      </c>
      <c r="AJ146" s="165">
        <v>2345</v>
      </c>
      <c r="AK146" s="166">
        <v>1.2801705999999999</v>
      </c>
      <c r="AL146" s="166">
        <v>4.1770000000000002E-3</v>
      </c>
      <c r="AN146" s="164" t="s">
        <v>407</v>
      </c>
      <c r="AO146" s="185">
        <v>947131646</v>
      </c>
      <c r="AP146" s="166">
        <v>3.4275999999999998E-3</v>
      </c>
      <c r="AQ146" s="185">
        <v>649277.91</v>
      </c>
      <c r="AS146" s="191" t="s">
        <v>406</v>
      </c>
      <c r="AT146" s="192">
        <v>12616380</v>
      </c>
      <c r="AV146" s="201">
        <v>145</v>
      </c>
      <c r="AW146" s="202" t="s">
        <v>408</v>
      </c>
      <c r="AX146" s="185">
        <v>44848136</v>
      </c>
      <c r="AY146" s="185">
        <v>4364080.71</v>
      </c>
      <c r="AZ146" s="185">
        <v>1367835.5</v>
      </c>
      <c r="BA146" s="185">
        <v>50580052</v>
      </c>
      <c r="BC146" s="201">
        <v>144</v>
      </c>
      <c r="BD146" s="202" t="s">
        <v>407</v>
      </c>
      <c r="BE146" s="185">
        <v>2337465</v>
      </c>
      <c r="BF146" s="185">
        <v>2297822.17</v>
      </c>
      <c r="BG146" s="185">
        <v>649277.91</v>
      </c>
      <c r="BH146" s="185">
        <v>5284565</v>
      </c>
    </row>
    <row r="147" spans="1:60" ht="23.25" thickBot="1" x14ac:dyDescent="0.3">
      <c r="A147" s="164" t="s">
        <v>404</v>
      </c>
      <c r="B147" s="166">
        <v>609</v>
      </c>
      <c r="C147" s="166">
        <v>3.5510869999999999</v>
      </c>
      <c r="D147" s="166">
        <v>6.0800000000000003E-4</v>
      </c>
      <c r="E147" s="166">
        <v>2.1589000000000001E-3</v>
      </c>
      <c r="F147" s="166">
        <v>5.5400000000000002E-4</v>
      </c>
      <c r="H147" s="164" t="s">
        <v>408</v>
      </c>
      <c r="I147" s="184">
        <v>949487829</v>
      </c>
      <c r="J147" s="166">
        <v>8.2293000000000002E-3</v>
      </c>
      <c r="K147" s="185">
        <v>7813659.3700000001</v>
      </c>
      <c r="M147" s="191" t="s">
        <v>406</v>
      </c>
      <c r="N147" s="192">
        <v>12616380</v>
      </c>
      <c r="P147" s="201">
        <v>144</v>
      </c>
      <c r="Q147" s="202" t="s">
        <v>407</v>
      </c>
      <c r="R147" s="185">
        <v>2337465</v>
      </c>
      <c r="S147" s="185">
        <v>1983487.13</v>
      </c>
      <c r="T147" s="185">
        <v>4320952</v>
      </c>
      <c r="V147" s="164" t="s">
        <v>405</v>
      </c>
      <c r="W147" s="165">
        <v>3701</v>
      </c>
      <c r="X147" s="166">
        <v>3.438618</v>
      </c>
      <c r="Y147" s="166">
        <v>5.4485000000000002E-3</v>
      </c>
      <c r="Z147" s="166">
        <v>1.87353E-2</v>
      </c>
      <c r="AA147" s="166">
        <v>5.3394000000000002E-3</v>
      </c>
      <c r="AC147" s="164" t="s">
        <v>408</v>
      </c>
      <c r="AD147" s="185">
        <v>947131646</v>
      </c>
      <c r="AE147" s="166">
        <v>5.7596000000000001E-3</v>
      </c>
      <c r="AF147" s="185">
        <v>4364080.71</v>
      </c>
      <c r="AH147" s="164" t="s">
        <v>407</v>
      </c>
      <c r="AI147" s="165">
        <v>2143</v>
      </c>
      <c r="AJ147" s="165">
        <v>2040</v>
      </c>
      <c r="AK147" s="166">
        <v>1.0504902</v>
      </c>
      <c r="AL147" s="166">
        <v>3.4275999999999998E-3</v>
      </c>
      <c r="AN147" s="164" t="s">
        <v>408</v>
      </c>
      <c r="AO147" s="185">
        <v>947131646</v>
      </c>
      <c r="AP147" s="166">
        <v>7.2208999999999997E-3</v>
      </c>
      <c r="AQ147" s="185">
        <v>1367835.5</v>
      </c>
      <c r="AS147" s="191" t="s">
        <v>407</v>
      </c>
      <c r="AT147" s="192">
        <v>2337465</v>
      </c>
      <c r="AV147" s="201">
        <v>146</v>
      </c>
      <c r="AW147" s="202" t="s">
        <v>409</v>
      </c>
      <c r="AX147" s="185">
        <v>867118</v>
      </c>
      <c r="AY147" s="185">
        <v>205021.29</v>
      </c>
      <c r="AZ147" s="185">
        <v>725287.83</v>
      </c>
      <c r="BA147" s="185">
        <v>1797427</v>
      </c>
      <c r="BC147" s="201">
        <v>145</v>
      </c>
      <c r="BD147" s="202" t="s">
        <v>408</v>
      </c>
      <c r="BE147" s="185">
        <v>44848136</v>
      </c>
      <c r="BF147" s="185">
        <v>4364080.71</v>
      </c>
      <c r="BG147" s="185">
        <v>1367835.5</v>
      </c>
      <c r="BH147" s="185">
        <v>50580052</v>
      </c>
    </row>
    <row r="148" spans="1:60" ht="23.25" thickBot="1" x14ac:dyDescent="0.3">
      <c r="A148" s="164" t="s">
        <v>405</v>
      </c>
      <c r="B148" s="165">
        <v>4857</v>
      </c>
      <c r="C148" s="166">
        <v>3.8180260000000001</v>
      </c>
      <c r="D148" s="166">
        <v>4.8485999999999998E-3</v>
      </c>
      <c r="E148" s="166">
        <v>1.8512199999999999E-2</v>
      </c>
      <c r="F148" s="166">
        <v>4.7505000000000004E-3</v>
      </c>
      <c r="H148" s="164" t="s">
        <v>409</v>
      </c>
      <c r="I148" s="184">
        <v>949487829</v>
      </c>
      <c r="J148" s="166">
        <v>2.195E-4</v>
      </c>
      <c r="K148" s="185">
        <v>208449.99</v>
      </c>
      <c r="M148" s="191" t="s">
        <v>407</v>
      </c>
      <c r="N148" s="192">
        <v>2337465</v>
      </c>
      <c r="P148" s="201">
        <v>145</v>
      </c>
      <c r="Q148" s="202" t="s">
        <v>408</v>
      </c>
      <c r="R148" s="185">
        <v>44848136</v>
      </c>
      <c r="S148" s="185">
        <v>7813659.3700000001</v>
      </c>
      <c r="T148" s="185">
        <v>52661795</v>
      </c>
      <c r="V148" s="164" t="s">
        <v>406</v>
      </c>
      <c r="W148" s="165">
        <v>2345</v>
      </c>
      <c r="X148" s="166">
        <v>3.4310499999999999</v>
      </c>
      <c r="Y148" s="166">
        <v>3.4521999999999999E-3</v>
      </c>
      <c r="Z148" s="166">
        <v>1.1844800000000001E-2</v>
      </c>
      <c r="AA148" s="166">
        <v>3.3757000000000001E-3</v>
      </c>
      <c r="AC148" s="164" t="s">
        <v>409</v>
      </c>
      <c r="AD148" s="185">
        <v>947131646</v>
      </c>
      <c r="AE148" s="166">
        <v>2.7060000000000002E-4</v>
      </c>
      <c r="AF148" s="185">
        <v>205021.29</v>
      </c>
      <c r="AH148" s="164" t="s">
        <v>408</v>
      </c>
      <c r="AI148" s="165">
        <v>8195</v>
      </c>
      <c r="AJ148" s="165">
        <v>3703</v>
      </c>
      <c r="AK148" s="166">
        <v>2.2130705000000002</v>
      </c>
      <c r="AL148" s="166">
        <v>7.2208999999999997E-3</v>
      </c>
      <c r="AN148" s="164" t="s">
        <v>409</v>
      </c>
      <c r="AO148" s="185">
        <v>947131646</v>
      </c>
      <c r="AP148" s="166">
        <v>3.8289000000000001E-3</v>
      </c>
      <c r="AQ148" s="185">
        <v>725287.83</v>
      </c>
      <c r="AS148" s="191" t="s">
        <v>408</v>
      </c>
      <c r="AT148" s="192">
        <v>44848136</v>
      </c>
      <c r="AV148" s="201">
        <v>147</v>
      </c>
      <c r="AW148" s="202" t="s">
        <v>410</v>
      </c>
      <c r="AX148" s="185">
        <v>9512554</v>
      </c>
      <c r="AY148" s="185">
        <v>2570700.92</v>
      </c>
      <c r="AZ148" s="185">
        <v>620740.06999999995</v>
      </c>
      <c r="BA148" s="185">
        <v>12703995</v>
      </c>
      <c r="BC148" s="201">
        <v>146</v>
      </c>
      <c r="BD148" s="202" t="s">
        <v>409</v>
      </c>
      <c r="BE148" s="185">
        <v>867118</v>
      </c>
      <c r="BF148" s="185">
        <v>205021.29</v>
      </c>
      <c r="BG148" s="185">
        <v>725287.83</v>
      </c>
      <c r="BH148" s="185">
        <v>1797427</v>
      </c>
    </row>
    <row r="149" spans="1:60" ht="23.25" thickBot="1" x14ac:dyDescent="0.3">
      <c r="A149" s="164" t="s">
        <v>406</v>
      </c>
      <c r="B149" s="165">
        <v>3002</v>
      </c>
      <c r="C149" s="166">
        <v>3.6706319999999999</v>
      </c>
      <c r="D149" s="166">
        <v>2.9968E-3</v>
      </c>
      <c r="E149" s="166">
        <v>1.10002E-2</v>
      </c>
      <c r="F149" s="166">
        <v>2.8227999999999999E-3</v>
      </c>
      <c r="H149" s="164" t="s">
        <v>410</v>
      </c>
      <c r="I149" s="184">
        <v>949487829</v>
      </c>
      <c r="J149" s="166">
        <v>2.3172000000000002E-3</v>
      </c>
      <c r="K149" s="185">
        <v>2200140.9500000002</v>
      </c>
      <c r="M149" s="191" t="s">
        <v>408</v>
      </c>
      <c r="N149" s="192">
        <v>44848136</v>
      </c>
      <c r="P149" s="201">
        <v>146</v>
      </c>
      <c r="Q149" s="202" t="s">
        <v>409</v>
      </c>
      <c r="R149" s="185">
        <v>867118</v>
      </c>
      <c r="S149" s="185">
        <v>208449.99</v>
      </c>
      <c r="T149" s="185">
        <v>1075568</v>
      </c>
      <c r="V149" s="164" t="s">
        <v>407</v>
      </c>
      <c r="W149" s="165">
        <v>2040</v>
      </c>
      <c r="X149" s="166">
        <v>3.5432039999999998</v>
      </c>
      <c r="Y149" s="166">
        <v>3.0032000000000001E-3</v>
      </c>
      <c r="Z149" s="166">
        <v>1.0641100000000001E-2</v>
      </c>
      <c r="AA149" s="166">
        <v>3.0325999999999999E-3</v>
      </c>
      <c r="AC149" s="164" t="s">
        <v>410</v>
      </c>
      <c r="AD149" s="185">
        <v>947131646</v>
      </c>
      <c r="AE149" s="166">
        <v>3.3926999999999998E-3</v>
      </c>
      <c r="AF149" s="185">
        <v>2570700.92</v>
      </c>
      <c r="AH149" s="164" t="s">
        <v>409</v>
      </c>
      <c r="AI149" s="166">
        <v>230</v>
      </c>
      <c r="AJ149" s="166">
        <v>196</v>
      </c>
      <c r="AK149" s="166">
        <v>1.1734694000000001</v>
      </c>
      <c r="AL149" s="166">
        <v>3.8289000000000001E-3</v>
      </c>
      <c r="AN149" s="164" t="s">
        <v>410</v>
      </c>
      <c r="AO149" s="185">
        <v>947131646</v>
      </c>
      <c r="AP149" s="166">
        <v>3.2769000000000001E-3</v>
      </c>
      <c r="AQ149" s="185">
        <v>620740.06999999995</v>
      </c>
      <c r="AS149" s="191" t="s">
        <v>409</v>
      </c>
      <c r="AT149" s="192">
        <v>867118</v>
      </c>
      <c r="AV149" s="201">
        <v>148</v>
      </c>
      <c r="AW149" s="202" t="s">
        <v>411</v>
      </c>
      <c r="AX149" s="185">
        <v>5688169</v>
      </c>
      <c r="AY149" s="185">
        <v>1844885.37</v>
      </c>
      <c r="AZ149" s="185">
        <v>520280.1</v>
      </c>
      <c r="BA149" s="185">
        <v>8053334</v>
      </c>
      <c r="BC149" s="201">
        <v>147</v>
      </c>
      <c r="BD149" s="202" t="s">
        <v>410</v>
      </c>
      <c r="BE149" s="185">
        <v>9512554</v>
      </c>
      <c r="BF149" s="185">
        <v>2570700.92</v>
      </c>
      <c r="BG149" s="185">
        <v>620740.06999999995</v>
      </c>
      <c r="BH149" s="185">
        <v>12703995</v>
      </c>
    </row>
    <row r="150" spans="1:60" ht="23.25" thickBot="1" x14ac:dyDescent="0.3">
      <c r="A150" s="164" t="s">
        <v>407</v>
      </c>
      <c r="B150" s="165">
        <v>2143</v>
      </c>
      <c r="C150" s="166">
        <v>3.8052779999999999</v>
      </c>
      <c r="D150" s="166">
        <v>2.1392999999999998E-3</v>
      </c>
      <c r="E150" s="166">
        <v>8.1407000000000007E-3</v>
      </c>
      <c r="F150" s="166">
        <v>2.0890000000000001E-3</v>
      </c>
      <c r="H150" s="164" t="s">
        <v>411</v>
      </c>
      <c r="I150" s="184">
        <v>949487829</v>
      </c>
      <c r="J150" s="166">
        <v>1.3353E-3</v>
      </c>
      <c r="K150" s="185">
        <v>1267873.1100000001</v>
      </c>
      <c r="M150" s="191" t="s">
        <v>409</v>
      </c>
      <c r="N150" s="192">
        <v>867118</v>
      </c>
      <c r="P150" s="201">
        <v>147</v>
      </c>
      <c r="Q150" s="202" t="s">
        <v>410</v>
      </c>
      <c r="R150" s="185">
        <v>9512554</v>
      </c>
      <c r="S150" s="185">
        <v>2200140.9500000002</v>
      </c>
      <c r="T150" s="185">
        <v>11712695</v>
      </c>
      <c r="V150" s="164" t="s">
        <v>408</v>
      </c>
      <c r="W150" s="165">
        <v>3703</v>
      </c>
      <c r="X150" s="166">
        <v>3.7072250000000002</v>
      </c>
      <c r="Y150" s="166">
        <v>5.4514999999999997E-3</v>
      </c>
      <c r="Z150" s="166">
        <v>2.02098E-2</v>
      </c>
      <c r="AA150" s="166">
        <v>5.7596000000000001E-3</v>
      </c>
      <c r="AC150" s="164" t="s">
        <v>411</v>
      </c>
      <c r="AD150" s="185">
        <v>947131646</v>
      </c>
      <c r="AE150" s="166">
        <v>2.4348E-3</v>
      </c>
      <c r="AF150" s="185">
        <v>1844885.37</v>
      </c>
      <c r="AH150" s="164" t="s">
        <v>410</v>
      </c>
      <c r="AI150" s="165">
        <v>2326</v>
      </c>
      <c r="AJ150" s="165">
        <v>2316</v>
      </c>
      <c r="AK150" s="166">
        <v>1.0043177999999999</v>
      </c>
      <c r="AL150" s="166">
        <v>3.2769000000000001E-3</v>
      </c>
      <c r="AN150" s="164" t="s">
        <v>411</v>
      </c>
      <c r="AO150" s="185">
        <v>947131646</v>
      </c>
      <c r="AP150" s="166">
        <v>2.7466000000000001E-3</v>
      </c>
      <c r="AQ150" s="185">
        <v>520280.1</v>
      </c>
      <c r="AS150" s="191" t="s">
        <v>410</v>
      </c>
      <c r="AT150" s="192">
        <v>9512554</v>
      </c>
      <c r="AV150" s="201">
        <v>149</v>
      </c>
      <c r="AW150" s="202" t="s">
        <v>412</v>
      </c>
      <c r="AX150" s="185">
        <v>9333321</v>
      </c>
      <c r="AY150" s="185">
        <v>3633776.7</v>
      </c>
      <c r="AZ150" s="185">
        <v>634186.43000000005</v>
      </c>
      <c r="BA150" s="185">
        <v>13601284</v>
      </c>
      <c r="BC150" s="201">
        <v>148</v>
      </c>
      <c r="BD150" s="202" t="s">
        <v>411</v>
      </c>
      <c r="BE150" s="185">
        <v>5688169</v>
      </c>
      <c r="BF150" s="185">
        <v>1844885.37</v>
      </c>
      <c r="BG150" s="185">
        <v>520280.1</v>
      </c>
      <c r="BH150" s="185">
        <v>8053334</v>
      </c>
    </row>
    <row r="151" spans="1:60" ht="23.25" thickBot="1" x14ac:dyDescent="0.3">
      <c r="A151" s="164" t="s">
        <v>408</v>
      </c>
      <c r="B151" s="165">
        <v>8195</v>
      </c>
      <c r="C151" s="166">
        <v>3.919988</v>
      </c>
      <c r="D151" s="166">
        <v>8.1808999999999996E-3</v>
      </c>
      <c r="E151" s="166">
        <v>3.2068899999999997E-2</v>
      </c>
      <c r="F151" s="166">
        <v>8.2293000000000002E-3</v>
      </c>
      <c r="H151" s="164" t="s">
        <v>412</v>
      </c>
      <c r="I151" s="184">
        <v>949487829</v>
      </c>
      <c r="J151" s="166">
        <v>3.3127999999999999E-3</v>
      </c>
      <c r="K151" s="185">
        <v>3145451.03</v>
      </c>
      <c r="M151" s="191" t="s">
        <v>410</v>
      </c>
      <c r="N151" s="192">
        <v>9512554</v>
      </c>
      <c r="P151" s="201">
        <v>148</v>
      </c>
      <c r="Q151" s="202" t="s">
        <v>411</v>
      </c>
      <c r="R151" s="185">
        <v>5688169</v>
      </c>
      <c r="S151" s="185">
        <v>1267873.1100000001</v>
      </c>
      <c r="T151" s="185">
        <v>6956042</v>
      </c>
      <c r="V151" s="164" t="s">
        <v>409</v>
      </c>
      <c r="W151" s="166">
        <v>196</v>
      </c>
      <c r="X151" s="166">
        <v>3.2904309999999999</v>
      </c>
      <c r="Y151" s="166">
        <v>2.8850000000000002E-4</v>
      </c>
      <c r="Z151" s="166">
        <v>9.4939999999999998E-4</v>
      </c>
      <c r="AA151" s="166">
        <v>2.7060000000000002E-4</v>
      </c>
      <c r="AC151" s="164" t="s">
        <v>412</v>
      </c>
      <c r="AD151" s="185">
        <v>947131646</v>
      </c>
      <c r="AE151" s="166">
        <v>4.7958000000000002E-3</v>
      </c>
      <c r="AF151" s="185">
        <v>3633776.7</v>
      </c>
      <c r="AH151" s="164" t="s">
        <v>411</v>
      </c>
      <c r="AI151" s="165">
        <v>1362</v>
      </c>
      <c r="AJ151" s="165">
        <v>1618</v>
      </c>
      <c r="AK151" s="166">
        <v>0.84177999999999997</v>
      </c>
      <c r="AL151" s="166">
        <v>2.7466000000000001E-3</v>
      </c>
      <c r="AN151" s="164" t="s">
        <v>412</v>
      </c>
      <c r="AO151" s="185">
        <v>947131646</v>
      </c>
      <c r="AP151" s="166">
        <v>3.3479E-3</v>
      </c>
      <c r="AQ151" s="185">
        <v>634186.43000000005</v>
      </c>
      <c r="AS151" s="191" t="s">
        <v>411</v>
      </c>
      <c r="AT151" s="192">
        <v>5688169</v>
      </c>
      <c r="AV151" s="201">
        <v>150</v>
      </c>
      <c r="AW151" s="202" t="s">
        <v>413</v>
      </c>
      <c r="AX151" s="185">
        <v>11940980</v>
      </c>
      <c r="AY151" s="185">
        <v>2548537.4300000002</v>
      </c>
      <c r="AZ151" s="185">
        <v>741577.78</v>
      </c>
      <c r="BA151" s="185">
        <v>15231095</v>
      </c>
      <c r="BC151" s="201">
        <v>149</v>
      </c>
      <c r="BD151" s="202" t="s">
        <v>412</v>
      </c>
      <c r="BE151" s="185">
        <v>9333321</v>
      </c>
      <c r="BF151" s="185">
        <v>3633776.7</v>
      </c>
      <c r="BG151" s="185">
        <v>634186.43000000005</v>
      </c>
      <c r="BH151" s="185">
        <v>13601284</v>
      </c>
    </row>
    <row r="152" spans="1:60" ht="23.25" thickBot="1" x14ac:dyDescent="0.3">
      <c r="A152" s="164" t="s">
        <v>409</v>
      </c>
      <c r="B152" s="166">
        <v>230</v>
      </c>
      <c r="C152" s="166">
        <v>3.726089</v>
      </c>
      <c r="D152" s="166">
        <v>2.296E-4</v>
      </c>
      <c r="E152" s="166">
        <v>8.5550000000000003E-4</v>
      </c>
      <c r="F152" s="166">
        <v>2.195E-4</v>
      </c>
      <c r="H152" s="164" t="s">
        <v>413</v>
      </c>
      <c r="I152" s="184">
        <v>949487829</v>
      </c>
      <c r="J152" s="166">
        <v>2.6386000000000001E-3</v>
      </c>
      <c r="K152" s="185">
        <v>2505318.0699999998</v>
      </c>
      <c r="M152" s="191" t="s">
        <v>411</v>
      </c>
      <c r="N152" s="192">
        <v>5688169</v>
      </c>
      <c r="P152" s="201">
        <v>149</v>
      </c>
      <c r="Q152" s="202" t="s">
        <v>412</v>
      </c>
      <c r="R152" s="185">
        <v>9333321</v>
      </c>
      <c r="S152" s="185">
        <v>3145451.03</v>
      </c>
      <c r="T152" s="185">
        <v>12478772</v>
      </c>
      <c r="V152" s="164" t="s">
        <v>410</v>
      </c>
      <c r="W152" s="165">
        <v>2316</v>
      </c>
      <c r="X152" s="166">
        <v>3.4915880000000001</v>
      </c>
      <c r="Y152" s="166">
        <v>3.4096E-3</v>
      </c>
      <c r="Z152" s="166">
        <v>1.19048E-2</v>
      </c>
      <c r="AA152" s="166">
        <v>3.3926999999999998E-3</v>
      </c>
      <c r="AC152" s="164" t="s">
        <v>413</v>
      </c>
      <c r="AD152" s="185">
        <v>947131646</v>
      </c>
      <c r="AE152" s="166">
        <v>3.3635000000000002E-3</v>
      </c>
      <c r="AF152" s="185">
        <v>2548537.4300000002</v>
      </c>
      <c r="AH152" s="164" t="s">
        <v>412</v>
      </c>
      <c r="AI152" s="165">
        <v>3227</v>
      </c>
      <c r="AJ152" s="165">
        <v>3145</v>
      </c>
      <c r="AK152" s="166">
        <v>1.0260731000000001</v>
      </c>
      <c r="AL152" s="166">
        <v>3.3479E-3</v>
      </c>
      <c r="AN152" s="164" t="s">
        <v>413</v>
      </c>
      <c r="AO152" s="185">
        <v>947131646</v>
      </c>
      <c r="AP152" s="166">
        <v>3.9148999999999998E-3</v>
      </c>
      <c r="AQ152" s="185">
        <v>741577.78</v>
      </c>
      <c r="AS152" s="191" t="s">
        <v>412</v>
      </c>
      <c r="AT152" s="192">
        <v>9333321</v>
      </c>
      <c r="AV152" s="201">
        <v>151</v>
      </c>
      <c r="AW152" s="202" t="s">
        <v>414</v>
      </c>
      <c r="AX152" s="185">
        <v>3548132</v>
      </c>
      <c r="AY152" s="185">
        <v>1467346.54</v>
      </c>
      <c r="AZ152" s="185">
        <v>817915.95</v>
      </c>
      <c r="BA152" s="185">
        <v>5833394</v>
      </c>
      <c r="BC152" s="201">
        <v>150</v>
      </c>
      <c r="BD152" s="202" t="s">
        <v>413</v>
      </c>
      <c r="BE152" s="185">
        <v>11940980</v>
      </c>
      <c r="BF152" s="185">
        <v>2548537.4300000002</v>
      </c>
      <c r="BG152" s="185">
        <v>741577.78</v>
      </c>
      <c r="BH152" s="185">
        <v>15231095</v>
      </c>
    </row>
    <row r="153" spans="1:60" ht="23.25" thickBot="1" x14ac:dyDescent="0.3">
      <c r="A153" s="164" t="s">
        <v>410</v>
      </c>
      <c r="B153" s="165">
        <v>2326</v>
      </c>
      <c r="C153" s="166">
        <v>3.8888389999999999</v>
      </c>
      <c r="D153" s="166">
        <v>2.3219999999999998E-3</v>
      </c>
      <c r="E153" s="166">
        <v>9.0297999999999993E-3</v>
      </c>
      <c r="F153" s="166">
        <v>2.3172000000000002E-3</v>
      </c>
      <c r="H153" s="164" t="s">
        <v>414</v>
      </c>
      <c r="I153" s="184">
        <v>949487829</v>
      </c>
      <c r="J153" s="166">
        <v>1.6360999999999999E-3</v>
      </c>
      <c r="K153" s="185">
        <v>1553427.14</v>
      </c>
      <c r="M153" s="191" t="s">
        <v>412</v>
      </c>
      <c r="N153" s="192">
        <v>9333321</v>
      </c>
      <c r="P153" s="201">
        <v>150</v>
      </c>
      <c r="Q153" s="202" t="s">
        <v>413</v>
      </c>
      <c r="R153" s="185">
        <v>11940980</v>
      </c>
      <c r="S153" s="185">
        <v>2505318.0699999998</v>
      </c>
      <c r="T153" s="185">
        <v>14446298</v>
      </c>
      <c r="V153" s="164" t="s">
        <v>411</v>
      </c>
      <c r="W153" s="165">
        <v>1618</v>
      </c>
      <c r="X153" s="166">
        <v>3.586748</v>
      </c>
      <c r="Y153" s="166">
        <v>2.382E-3</v>
      </c>
      <c r="Z153" s="166">
        <v>8.5435000000000007E-3</v>
      </c>
      <c r="AA153" s="166">
        <v>2.4348E-3</v>
      </c>
      <c r="AC153" s="164" t="s">
        <v>414</v>
      </c>
      <c r="AD153" s="185">
        <v>947131646</v>
      </c>
      <c r="AE153" s="166">
        <v>1.9365999999999999E-3</v>
      </c>
      <c r="AF153" s="185">
        <v>1467346.54</v>
      </c>
      <c r="AH153" s="164" t="s">
        <v>413</v>
      </c>
      <c r="AI153" s="165">
        <v>2750</v>
      </c>
      <c r="AJ153" s="165">
        <v>2292</v>
      </c>
      <c r="AK153" s="166">
        <v>1.1998255</v>
      </c>
      <c r="AL153" s="166">
        <v>3.9148999999999998E-3</v>
      </c>
      <c r="AN153" s="164" t="s">
        <v>414</v>
      </c>
      <c r="AO153" s="185">
        <v>947131646</v>
      </c>
      <c r="AP153" s="166">
        <v>4.3179000000000004E-3</v>
      </c>
      <c r="AQ153" s="185">
        <v>817915.95</v>
      </c>
      <c r="AS153" s="191" t="s">
        <v>413</v>
      </c>
      <c r="AT153" s="192">
        <v>11940980</v>
      </c>
      <c r="AV153" s="201">
        <v>152</v>
      </c>
      <c r="AW153" s="202" t="s">
        <v>415</v>
      </c>
      <c r="AX153" s="185">
        <v>14578436</v>
      </c>
      <c r="AY153" s="185">
        <v>1536358.93</v>
      </c>
      <c r="AZ153" s="185">
        <v>1063567.18</v>
      </c>
      <c r="BA153" s="185">
        <v>17178362</v>
      </c>
      <c r="BC153" s="201">
        <v>151</v>
      </c>
      <c r="BD153" s="202" t="s">
        <v>414</v>
      </c>
      <c r="BE153" s="185">
        <v>3548132</v>
      </c>
      <c r="BF153" s="185">
        <v>1467346.54</v>
      </c>
      <c r="BG153" s="185">
        <v>817915.95</v>
      </c>
      <c r="BH153" s="185">
        <v>5833394</v>
      </c>
    </row>
    <row r="154" spans="1:60" ht="23.25" thickBot="1" x14ac:dyDescent="0.3">
      <c r="A154" s="164" t="s">
        <v>411</v>
      </c>
      <c r="B154" s="165">
        <v>1362</v>
      </c>
      <c r="C154" s="166">
        <v>3.8271709999999999</v>
      </c>
      <c r="D154" s="166">
        <v>1.3596999999999999E-3</v>
      </c>
      <c r="E154" s="166">
        <v>5.2036000000000001E-3</v>
      </c>
      <c r="F154" s="166">
        <v>1.3353E-3</v>
      </c>
      <c r="H154" s="164" t="s">
        <v>415</v>
      </c>
      <c r="I154" s="184">
        <v>949487829</v>
      </c>
      <c r="J154" s="166">
        <v>2.3514E-3</v>
      </c>
      <c r="K154" s="185">
        <v>2232600.14</v>
      </c>
      <c r="M154" s="191" t="s">
        <v>413</v>
      </c>
      <c r="N154" s="192">
        <v>11940980</v>
      </c>
      <c r="P154" s="201">
        <v>151</v>
      </c>
      <c r="Q154" s="202" t="s">
        <v>414</v>
      </c>
      <c r="R154" s="185">
        <v>3548132</v>
      </c>
      <c r="S154" s="185">
        <v>1553427.14</v>
      </c>
      <c r="T154" s="185">
        <v>5101559</v>
      </c>
      <c r="V154" s="164" t="s">
        <v>412</v>
      </c>
      <c r="W154" s="165">
        <v>3145</v>
      </c>
      <c r="X154" s="166">
        <v>3.6345239999999999</v>
      </c>
      <c r="Y154" s="166">
        <v>4.6299999999999996E-3</v>
      </c>
      <c r="Z154" s="166">
        <v>1.68278E-2</v>
      </c>
      <c r="AA154" s="166">
        <v>4.7958000000000002E-3</v>
      </c>
      <c r="AC154" s="164" t="s">
        <v>415</v>
      </c>
      <c r="AD154" s="185">
        <v>947131646</v>
      </c>
      <c r="AE154" s="166">
        <v>2.0276000000000001E-3</v>
      </c>
      <c r="AF154" s="185">
        <v>1536358.93</v>
      </c>
      <c r="AH154" s="164" t="s">
        <v>414</v>
      </c>
      <c r="AI154" s="165">
        <v>1809</v>
      </c>
      <c r="AJ154" s="165">
        <v>1367</v>
      </c>
      <c r="AK154" s="166">
        <v>1.3233358</v>
      </c>
      <c r="AL154" s="166">
        <v>4.3179000000000004E-3</v>
      </c>
      <c r="AN154" s="164" t="s">
        <v>415</v>
      </c>
      <c r="AO154" s="185">
        <v>947131646</v>
      </c>
      <c r="AP154" s="166">
        <v>5.6147000000000002E-3</v>
      </c>
      <c r="AQ154" s="185">
        <v>1063567.18</v>
      </c>
      <c r="AS154" s="191" t="s">
        <v>414</v>
      </c>
      <c r="AT154" s="192">
        <v>3548132</v>
      </c>
      <c r="AV154" s="201">
        <v>153</v>
      </c>
      <c r="AW154" s="202" t="s">
        <v>416</v>
      </c>
      <c r="AX154" s="185">
        <v>7319807</v>
      </c>
      <c r="AY154" s="185">
        <v>2154488.81</v>
      </c>
      <c r="AZ154" s="185">
        <v>882343.8</v>
      </c>
      <c r="BA154" s="185">
        <v>10356640</v>
      </c>
      <c r="BC154" s="201">
        <v>152</v>
      </c>
      <c r="BD154" s="202" t="s">
        <v>415</v>
      </c>
      <c r="BE154" s="185">
        <v>14578436</v>
      </c>
      <c r="BF154" s="185">
        <v>1536358.93</v>
      </c>
      <c r="BG154" s="185">
        <v>1063567.18</v>
      </c>
      <c r="BH154" s="185">
        <v>17178362</v>
      </c>
    </row>
    <row r="155" spans="1:60" ht="23.25" thickBot="1" x14ac:dyDescent="0.3">
      <c r="A155" s="164" t="s">
        <v>412</v>
      </c>
      <c r="B155" s="165">
        <v>3227</v>
      </c>
      <c r="C155" s="166">
        <v>4.0074050000000003</v>
      </c>
      <c r="D155" s="166">
        <v>3.2214000000000001E-3</v>
      </c>
      <c r="E155" s="166">
        <v>1.29096E-2</v>
      </c>
      <c r="F155" s="166">
        <v>3.3127999999999999E-3</v>
      </c>
      <c r="H155" s="164" t="s">
        <v>416</v>
      </c>
      <c r="I155" s="184">
        <v>949487829</v>
      </c>
      <c r="J155" s="166">
        <v>2.6559999999999999E-3</v>
      </c>
      <c r="K155" s="185">
        <v>2521807.69</v>
      </c>
      <c r="M155" s="191" t="s">
        <v>414</v>
      </c>
      <c r="N155" s="192">
        <v>3548132</v>
      </c>
      <c r="P155" s="201">
        <v>152</v>
      </c>
      <c r="Q155" s="202" t="s">
        <v>415</v>
      </c>
      <c r="R155" s="185">
        <v>14578436</v>
      </c>
      <c r="S155" s="185">
        <v>2232600.14</v>
      </c>
      <c r="T155" s="185">
        <v>16811036</v>
      </c>
      <c r="V155" s="164" t="s">
        <v>413</v>
      </c>
      <c r="W155" s="165">
        <v>2292</v>
      </c>
      <c r="X155" s="166">
        <v>3.4977299999999998</v>
      </c>
      <c r="Y155" s="166">
        <v>3.3741999999999999E-3</v>
      </c>
      <c r="Z155" s="166">
        <v>1.1802099999999999E-2</v>
      </c>
      <c r="AA155" s="166">
        <v>3.3635000000000002E-3</v>
      </c>
      <c r="AC155" s="164" t="s">
        <v>416</v>
      </c>
      <c r="AD155" s="185">
        <v>947131646</v>
      </c>
      <c r="AE155" s="166">
        <v>2.8433999999999998E-3</v>
      </c>
      <c r="AF155" s="185">
        <v>2154488.81</v>
      </c>
      <c r="AH155" s="164" t="s">
        <v>415</v>
      </c>
      <c r="AI155" s="165">
        <v>2459</v>
      </c>
      <c r="AJ155" s="165">
        <v>1429</v>
      </c>
      <c r="AK155" s="166">
        <v>1.7207838</v>
      </c>
      <c r="AL155" s="166">
        <v>5.6147000000000002E-3</v>
      </c>
      <c r="AN155" s="164" t="s">
        <v>416</v>
      </c>
      <c r="AO155" s="185">
        <v>947131646</v>
      </c>
      <c r="AP155" s="166">
        <v>4.6579999999999998E-3</v>
      </c>
      <c r="AQ155" s="185">
        <v>882343.8</v>
      </c>
      <c r="AS155" s="191" t="s">
        <v>415</v>
      </c>
      <c r="AT155" s="192">
        <v>14578436</v>
      </c>
      <c r="AV155" s="201">
        <v>154</v>
      </c>
      <c r="AW155" s="202" t="s">
        <v>417</v>
      </c>
      <c r="AX155" s="185">
        <v>24289271</v>
      </c>
      <c r="AY155" s="185">
        <v>7593778.1100000003</v>
      </c>
      <c r="AZ155" s="185">
        <v>906646.7</v>
      </c>
      <c r="BA155" s="185">
        <v>32789696</v>
      </c>
      <c r="BC155" s="201">
        <v>153</v>
      </c>
      <c r="BD155" s="202" t="s">
        <v>416</v>
      </c>
      <c r="BE155" s="185">
        <v>7319807</v>
      </c>
      <c r="BF155" s="185">
        <v>2154488.81</v>
      </c>
      <c r="BG155" s="185">
        <v>882343.8</v>
      </c>
      <c r="BH155" s="185">
        <v>10356640</v>
      </c>
    </row>
    <row r="156" spans="1:60" ht="23.25" thickBot="1" x14ac:dyDescent="0.3">
      <c r="A156" s="164" t="s">
        <v>413</v>
      </c>
      <c r="B156" s="165">
        <v>2750</v>
      </c>
      <c r="C156" s="166">
        <v>3.7454960000000002</v>
      </c>
      <c r="D156" s="166">
        <v>2.7453E-3</v>
      </c>
      <c r="E156" s="166">
        <v>1.0282400000000001E-2</v>
      </c>
      <c r="F156" s="166">
        <v>2.6386000000000001E-3</v>
      </c>
      <c r="H156" s="164" t="s">
        <v>417</v>
      </c>
      <c r="I156" s="184">
        <v>949487829</v>
      </c>
      <c r="J156" s="166">
        <v>9.9013999999999994E-3</v>
      </c>
      <c r="K156" s="185">
        <v>9401215.4600000009</v>
      </c>
      <c r="M156" s="191" t="s">
        <v>415</v>
      </c>
      <c r="N156" s="192">
        <v>14578436</v>
      </c>
      <c r="P156" s="201">
        <v>153</v>
      </c>
      <c r="Q156" s="202" t="s">
        <v>416</v>
      </c>
      <c r="R156" s="185">
        <v>7319807</v>
      </c>
      <c r="S156" s="185">
        <v>2521807.69</v>
      </c>
      <c r="T156" s="185">
        <v>9841615</v>
      </c>
      <c r="V156" s="164" t="s">
        <v>414</v>
      </c>
      <c r="W156" s="165">
        <v>1367</v>
      </c>
      <c r="X156" s="166">
        <v>3.376557</v>
      </c>
      <c r="Y156" s="166">
        <v>2.0125E-3</v>
      </c>
      <c r="Z156" s="166">
        <v>6.7952000000000004E-3</v>
      </c>
      <c r="AA156" s="166">
        <v>1.9365999999999999E-3</v>
      </c>
      <c r="AC156" s="164" t="s">
        <v>417</v>
      </c>
      <c r="AD156" s="185">
        <v>947131646</v>
      </c>
      <c r="AE156" s="166">
        <v>1.0022100000000001E-2</v>
      </c>
      <c r="AF156" s="185">
        <v>7593778.1100000003</v>
      </c>
      <c r="AH156" s="164" t="s">
        <v>416</v>
      </c>
      <c r="AI156" s="165">
        <v>2868</v>
      </c>
      <c r="AJ156" s="165">
        <v>2009</v>
      </c>
      <c r="AK156" s="166">
        <v>1.4275758999999999</v>
      </c>
      <c r="AL156" s="166">
        <v>4.6579999999999998E-3</v>
      </c>
      <c r="AN156" s="164" t="s">
        <v>417</v>
      </c>
      <c r="AO156" s="185">
        <v>947131646</v>
      </c>
      <c r="AP156" s="166">
        <v>4.7863000000000003E-3</v>
      </c>
      <c r="AQ156" s="185">
        <v>906646.7</v>
      </c>
      <c r="AS156" s="191" t="s">
        <v>416</v>
      </c>
      <c r="AT156" s="192">
        <v>7319807</v>
      </c>
      <c r="AV156" s="201">
        <v>155</v>
      </c>
      <c r="AW156" s="202" t="s">
        <v>418</v>
      </c>
      <c r="AX156" s="185">
        <v>4806515</v>
      </c>
      <c r="AY156" s="185">
        <v>1732752.79</v>
      </c>
      <c r="AZ156" s="185">
        <v>475501.3</v>
      </c>
      <c r="BA156" s="185">
        <v>7014769</v>
      </c>
      <c r="BC156" s="201">
        <v>154</v>
      </c>
      <c r="BD156" s="202" t="s">
        <v>417</v>
      </c>
      <c r="BE156" s="185">
        <v>24289271</v>
      </c>
      <c r="BF156" s="185">
        <v>7593778.1100000003</v>
      </c>
      <c r="BG156" s="185">
        <v>906646.7</v>
      </c>
      <c r="BH156" s="185">
        <v>32789696</v>
      </c>
    </row>
    <row r="157" spans="1:60" ht="23.25" thickBot="1" x14ac:dyDescent="0.3">
      <c r="A157" s="164" t="s">
        <v>414</v>
      </c>
      <c r="B157" s="165">
        <v>1809</v>
      </c>
      <c r="C157" s="166">
        <v>3.530462</v>
      </c>
      <c r="D157" s="166">
        <v>1.8059E-3</v>
      </c>
      <c r="E157" s="166">
        <v>6.3756000000000004E-3</v>
      </c>
      <c r="F157" s="166">
        <v>1.6360999999999999E-3</v>
      </c>
      <c r="H157" s="164" t="s">
        <v>418</v>
      </c>
      <c r="I157" s="184">
        <v>949487829</v>
      </c>
      <c r="J157" s="166">
        <v>1.0794999999999999E-3</v>
      </c>
      <c r="K157" s="185">
        <v>1024982.48</v>
      </c>
      <c r="M157" s="191" t="s">
        <v>416</v>
      </c>
      <c r="N157" s="192">
        <v>7319807</v>
      </c>
      <c r="P157" s="201">
        <v>154</v>
      </c>
      <c r="Q157" s="202" t="s">
        <v>417</v>
      </c>
      <c r="R157" s="185">
        <v>24289271</v>
      </c>
      <c r="S157" s="185">
        <v>9401215.4600000009</v>
      </c>
      <c r="T157" s="185">
        <v>33690486</v>
      </c>
      <c r="V157" s="164" t="s">
        <v>415</v>
      </c>
      <c r="W157" s="165">
        <v>1429</v>
      </c>
      <c r="X157" s="166">
        <v>3.3819750000000002</v>
      </c>
      <c r="Y157" s="166">
        <v>2.1037E-3</v>
      </c>
      <c r="Z157" s="166">
        <v>7.1148000000000001E-3</v>
      </c>
      <c r="AA157" s="166">
        <v>2.0276000000000001E-3</v>
      </c>
      <c r="AC157" s="164" t="s">
        <v>418</v>
      </c>
      <c r="AD157" s="185">
        <v>947131646</v>
      </c>
      <c r="AE157" s="166">
        <v>2.2867999999999999E-3</v>
      </c>
      <c r="AF157" s="185">
        <v>1732752.79</v>
      </c>
      <c r="AH157" s="164" t="s">
        <v>417</v>
      </c>
      <c r="AI157" s="165">
        <v>10214</v>
      </c>
      <c r="AJ157" s="165">
        <v>6963</v>
      </c>
      <c r="AK157" s="166">
        <v>1.4668965</v>
      </c>
      <c r="AL157" s="166">
        <v>4.7863000000000003E-3</v>
      </c>
      <c r="AN157" s="164" t="s">
        <v>418</v>
      </c>
      <c r="AO157" s="185">
        <v>947131646</v>
      </c>
      <c r="AP157" s="166">
        <v>2.5102000000000002E-3</v>
      </c>
      <c r="AQ157" s="185">
        <v>475501.3</v>
      </c>
      <c r="AS157" s="191" t="s">
        <v>417</v>
      </c>
      <c r="AT157" s="192">
        <v>24289271</v>
      </c>
      <c r="AV157" s="201">
        <v>156</v>
      </c>
      <c r="AW157" s="202" t="s">
        <v>419</v>
      </c>
      <c r="AX157" s="185">
        <v>68148596</v>
      </c>
      <c r="AY157" s="185">
        <v>25576712.899999999</v>
      </c>
      <c r="AZ157" s="185">
        <v>740694.75</v>
      </c>
      <c r="BA157" s="185">
        <v>94466004</v>
      </c>
      <c r="BC157" s="201">
        <v>155</v>
      </c>
      <c r="BD157" s="202" t="s">
        <v>418</v>
      </c>
      <c r="BE157" s="185">
        <v>4806515</v>
      </c>
      <c r="BF157" s="185">
        <v>1732752.79</v>
      </c>
      <c r="BG157" s="185">
        <v>475501.3</v>
      </c>
      <c r="BH157" s="185">
        <v>7014769</v>
      </c>
    </row>
    <row r="158" spans="1:60" ht="23.25" thickBot="1" x14ac:dyDescent="0.3">
      <c r="A158" s="164" t="s">
        <v>415</v>
      </c>
      <c r="B158" s="165">
        <v>2459</v>
      </c>
      <c r="C158" s="166">
        <v>3.7327729999999999</v>
      </c>
      <c r="D158" s="166">
        <v>2.4548E-3</v>
      </c>
      <c r="E158" s="166">
        <v>9.1631000000000004E-3</v>
      </c>
      <c r="F158" s="166">
        <v>2.3514E-3</v>
      </c>
      <c r="H158" s="164" t="s">
        <v>419</v>
      </c>
      <c r="I158" s="184">
        <v>949487829</v>
      </c>
      <c r="J158" s="166">
        <v>2.7571499999999999E-2</v>
      </c>
      <c r="K158" s="185">
        <v>26178819.850000001</v>
      </c>
      <c r="M158" s="191" t="s">
        <v>417</v>
      </c>
      <c r="N158" s="192">
        <v>24289271</v>
      </c>
      <c r="P158" s="201">
        <v>155</v>
      </c>
      <c r="Q158" s="202" t="s">
        <v>418</v>
      </c>
      <c r="R158" s="185">
        <v>4806515</v>
      </c>
      <c r="S158" s="185">
        <v>1024982.48</v>
      </c>
      <c r="T158" s="185">
        <v>5831497</v>
      </c>
      <c r="V158" s="164" t="s">
        <v>416</v>
      </c>
      <c r="W158" s="165">
        <v>2009</v>
      </c>
      <c r="X158" s="166">
        <v>3.3734500000000001</v>
      </c>
      <c r="Y158" s="166">
        <v>2.9575999999999999E-3</v>
      </c>
      <c r="Z158" s="166">
        <v>9.9772999999999997E-3</v>
      </c>
      <c r="AA158" s="166">
        <v>2.8433999999999998E-3</v>
      </c>
      <c r="AC158" s="164" t="s">
        <v>419</v>
      </c>
      <c r="AD158" s="185">
        <v>947131646</v>
      </c>
      <c r="AE158" s="166">
        <v>3.3755500000000001E-2</v>
      </c>
      <c r="AF158" s="185">
        <v>25576712.899999999</v>
      </c>
      <c r="AH158" s="164" t="s">
        <v>418</v>
      </c>
      <c r="AI158" s="165">
        <v>1184</v>
      </c>
      <c r="AJ158" s="165">
        <v>1539</v>
      </c>
      <c r="AK158" s="166">
        <v>0.76933070000000003</v>
      </c>
      <c r="AL158" s="166">
        <v>2.5102000000000002E-3</v>
      </c>
      <c r="AN158" s="164" t="s">
        <v>419</v>
      </c>
      <c r="AO158" s="185">
        <v>947131646</v>
      </c>
      <c r="AP158" s="166">
        <v>3.9102E-3</v>
      </c>
      <c r="AQ158" s="185">
        <v>740694.75</v>
      </c>
      <c r="AS158" s="191" t="s">
        <v>418</v>
      </c>
      <c r="AT158" s="192">
        <v>4806515</v>
      </c>
      <c r="AV158" s="201">
        <v>157</v>
      </c>
      <c r="AW158" s="202" t="s">
        <v>420</v>
      </c>
      <c r="AX158" s="185">
        <v>8676139</v>
      </c>
      <c r="AY158" s="185">
        <v>1730840.49</v>
      </c>
      <c r="AZ158" s="185">
        <v>1371016</v>
      </c>
      <c r="BA158" s="185">
        <v>11777995</v>
      </c>
      <c r="BC158" s="201">
        <v>156</v>
      </c>
      <c r="BD158" s="202" t="s">
        <v>419</v>
      </c>
      <c r="BE158" s="185">
        <v>68148596</v>
      </c>
      <c r="BF158" s="185">
        <v>25576712.899999999</v>
      </c>
      <c r="BG158" s="185">
        <v>740694.75</v>
      </c>
      <c r="BH158" s="185">
        <v>94466004</v>
      </c>
    </row>
    <row r="159" spans="1:60" ht="23.25" thickBot="1" x14ac:dyDescent="0.3">
      <c r="A159" s="164" t="s">
        <v>416</v>
      </c>
      <c r="B159" s="165">
        <v>2868</v>
      </c>
      <c r="C159" s="166">
        <v>3.6150310000000001</v>
      </c>
      <c r="D159" s="166">
        <v>2.8630999999999999E-3</v>
      </c>
      <c r="E159" s="166">
        <v>1.035E-2</v>
      </c>
      <c r="F159" s="166">
        <v>2.6559999999999999E-3</v>
      </c>
      <c r="H159" s="164" t="s">
        <v>420</v>
      </c>
      <c r="I159" s="184">
        <v>949487829</v>
      </c>
      <c r="J159" s="166">
        <v>3.5325999999999999E-3</v>
      </c>
      <c r="K159" s="185">
        <v>3354138.25</v>
      </c>
      <c r="M159" s="191" t="s">
        <v>418</v>
      </c>
      <c r="N159" s="192">
        <v>4806515</v>
      </c>
      <c r="P159" s="201">
        <v>156</v>
      </c>
      <c r="Q159" s="202" t="s">
        <v>419</v>
      </c>
      <c r="R159" s="185">
        <v>68148596</v>
      </c>
      <c r="S159" s="185">
        <v>26178819.850000001</v>
      </c>
      <c r="T159" s="185">
        <v>94327416</v>
      </c>
      <c r="V159" s="164" t="s">
        <v>417</v>
      </c>
      <c r="W159" s="165">
        <v>6963</v>
      </c>
      <c r="X159" s="166">
        <v>3.4306109999999999</v>
      </c>
      <c r="Y159" s="166">
        <v>1.02507E-2</v>
      </c>
      <c r="Z159" s="166">
        <v>3.5166299999999998E-2</v>
      </c>
      <c r="AA159" s="166">
        <v>1.0022100000000001E-2</v>
      </c>
      <c r="AC159" s="164" t="s">
        <v>420</v>
      </c>
      <c r="AD159" s="185">
        <v>947131646</v>
      </c>
      <c r="AE159" s="166">
        <v>2.2843E-3</v>
      </c>
      <c r="AF159" s="185">
        <v>1730840.49</v>
      </c>
      <c r="AH159" s="164" t="s">
        <v>419</v>
      </c>
      <c r="AI159" s="165">
        <v>28106</v>
      </c>
      <c r="AJ159" s="165">
        <v>23453</v>
      </c>
      <c r="AK159" s="166">
        <v>1.1983968</v>
      </c>
      <c r="AL159" s="166">
        <v>3.9102E-3</v>
      </c>
      <c r="AN159" s="164" t="s">
        <v>420</v>
      </c>
      <c r="AO159" s="185">
        <v>947131646</v>
      </c>
      <c r="AP159" s="166">
        <v>7.2376999999999997E-3</v>
      </c>
      <c r="AQ159" s="185">
        <v>1371016</v>
      </c>
      <c r="AS159" s="191" t="s">
        <v>419</v>
      </c>
      <c r="AT159" s="192">
        <v>68148596</v>
      </c>
      <c r="AV159" s="201">
        <v>158</v>
      </c>
      <c r="AW159" s="202" t="s">
        <v>421</v>
      </c>
      <c r="AX159" s="185">
        <v>11388508</v>
      </c>
      <c r="AY159" s="185">
        <v>1897179.44</v>
      </c>
      <c r="AZ159" s="185">
        <v>1050171.1100000001</v>
      </c>
      <c r="BA159" s="185">
        <v>14335859</v>
      </c>
      <c r="BC159" s="201">
        <v>157</v>
      </c>
      <c r="BD159" s="202" t="s">
        <v>420</v>
      </c>
      <c r="BE159" s="185">
        <v>8676139</v>
      </c>
      <c r="BF159" s="185">
        <v>1730840.49</v>
      </c>
      <c r="BG159" s="185">
        <v>1371016</v>
      </c>
      <c r="BH159" s="185">
        <v>11777995</v>
      </c>
    </row>
    <row r="160" spans="1:60" ht="15.75" thickBot="1" x14ac:dyDescent="0.3">
      <c r="A160" s="164" t="s">
        <v>417</v>
      </c>
      <c r="B160" s="165">
        <v>10214</v>
      </c>
      <c r="C160" s="166">
        <v>3.7841420000000001</v>
      </c>
      <c r="D160" s="166">
        <v>1.01964E-2</v>
      </c>
      <c r="E160" s="166">
        <v>3.8584599999999997E-2</v>
      </c>
      <c r="F160" s="166">
        <v>9.9013999999999994E-3</v>
      </c>
      <c r="H160" s="164" t="s">
        <v>421</v>
      </c>
      <c r="I160" s="184">
        <v>949487829</v>
      </c>
      <c r="J160" s="166">
        <v>2.7707000000000001E-3</v>
      </c>
      <c r="K160" s="185">
        <v>2630736.83</v>
      </c>
      <c r="M160" s="191" t="s">
        <v>419</v>
      </c>
      <c r="N160" s="192">
        <v>68148596</v>
      </c>
      <c r="P160" s="201">
        <v>157</v>
      </c>
      <c r="Q160" s="202" t="s">
        <v>420</v>
      </c>
      <c r="R160" s="185">
        <v>8676139</v>
      </c>
      <c r="S160" s="185">
        <v>3354138.25</v>
      </c>
      <c r="T160" s="185">
        <v>12030277</v>
      </c>
      <c r="V160" s="164" t="s">
        <v>418</v>
      </c>
      <c r="W160" s="165">
        <v>1539</v>
      </c>
      <c r="X160" s="166">
        <v>3.5416690000000002</v>
      </c>
      <c r="Y160" s="166">
        <v>2.2656999999999998E-3</v>
      </c>
      <c r="Z160" s="166">
        <v>8.0242999999999998E-3</v>
      </c>
      <c r="AA160" s="166">
        <v>2.2867999999999999E-3</v>
      </c>
      <c r="AC160" s="164" t="s">
        <v>421</v>
      </c>
      <c r="AD160" s="185">
        <v>947131646</v>
      </c>
      <c r="AE160" s="166">
        <v>2.5038E-3</v>
      </c>
      <c r="AF160" s="185">
        <v>1897179.44</v>
      </c>
      <c r="AH160" s="164" t="s">
        <v>420</v>
      </c>
      <c r="AI160" s="165">
        <v>3507</v>
      </c>
      <c r="AJ160" s="165">
        <v>1581</v>
      </c>
      <c r="AK160" s="166">
        <v>2.2182162999999999</v>
      </c>
      <c r="AL160" s="166">
        <v>7.2376999999999997E-3</v>
      </c>
      <c r="AN160" s="164" t="s">
        <v>421</v>
      </c>
      <c r="AO160" s="185">
        <v>947131646</v>
      </c>
      <c r="AP160" s="166">
        <v>5.5440000000000003E-3</v>
      </c>
      <c r="AQ160" s="185">
        <v>1050171.1100000001</v>
      </c>
      <c r="AS160" s="191" t="s">
        <v>420</v>
      </c>
      <c r="AT160" s="192">
        <v>8676139</v>
      </c>
      <c r="AV160" s="201">
        <v>159</v>
      </c>
      <c r="AW160" s="202" t="s">
        <v>422</v>
      </c>
      <c r="AX160" s="185">
        <v>6332126</v>
      </c>
      <c r="AY160" s="185">
        <v>2312080.54</v>
      </c>
      <c r="AZ160" s="185">
        <v>513068.4</v>
      </c>
      <c r="BA160" s="185">
        <v>9157275</v>
      </c>
      <c r="BC160" s="201">
        <v>158</v>
      </c>
      <c r="BD160" s="202" t="s">
        <v>421</v>
      </c>
      <c r="BE160" s="185">
        <v>11388508</v>
      </c>
      <c r="BF160" s="185">
        <v>1897179.44</v>
      </c>
      <c r="BG160" s="185">
        <v>1050171.1100000001</v>
      </c>
      <c r="BH160" s="185">
        <v>14335859</v>
      </c>
    </row>
    <row r="161" spans="1:60" ht="15.75" thickBot="1" x14ac:dyDescent="0.3">
      <c r="A161" s="164" t="s">
        <v>418</v>
      </c>
      <c r="B161" s="165">
        <v>1184</v>
      </c>
      <c r="C161" s="166">
        <v>3.5591309999999998</v>
      </c>
      <c r="D161" s="166">
        <v>1.1820000000000001E-3</v>
      </c>
      <c r="E161" s="166">
        <v>4.2066999999999998E-3</v>
      </c>
      <c r="F161" s="166">
        <v>1.0794999999999999E-3</v>
      </c>
      <c r="H161" s="164" t="s">
        <v>422</v>
      </c>
      <c r="I161" s="184">
        <v>949487829</v>
      </c>
      <c r="J161" s="166">
        <v>1.6586000000000001E-3</v>
      </c>
      <c r="K161" s="185">
        <v>1574789.04</v>
      </c>
      <c r="M161" s="191" t="s">
        <v>420</v>
      </c>
      <c r="N161" s="192">
        <v>8676139</v>
      </c>
      <c r="P161" s="201">
        <v>158</v>
      </c>
      <c r="Q161" s="202" t="s">
        <v>421</v>
      </c>
      <c r="R161" s="185">
        <v>11388508</v>
      </c>
      <c r="S161" s="185">
        <v>2630736.83</v>
      </c>
      <c r="T161" s="185">
        <v>14019245</v>
      </c>
      <c r="V161" s="164" t="s">
        <v>419</v>
      </c>
      <c r="W161" s="165">
        <v>23453</v>
      </c>
      <c r="X161" s="166">
        <v>3.430491</v>
      </c>
      <c r="Y161" s="166">
        <v>3.4526899999999999E-2</v>
      </c>
      <c r="Z161" s="166">
        <v>0.1184441</v>
      </c>
      <c r="AA161" s="166">
        <v>3.3755500000000001E-2</v>
      </c>
      <c r="AC161" s="164" t="s">
        <v>422</v>
      </c>
      <c r="AD161" s="185">
        <v>947131646</v>
      </c>
      <c r="AE161" s="166">
        <v>3.0514000000000001E-3</v>
      </c>
      <c r="AF161" s="185">
        <v>2312080.54</v>
      </c>
      <c r="AH161" s="164" t="s">
        <v>421</v>
      </c>
      <c r="AI161" s="165">
        <v>2863</v>
      </c>
      <c r="AJ161" s="165">
        <v>1685</v>
      </c>
      <c r="AK161" s="166">
        <v>1.6991098</v>
      </c>
      <c r="AL161" s="166">
        <v>5.5440000000000003E-3</v>
      </c>
      <c r="AN161" s="164" t="s">
        <v>422</v>
      </c>
      <c r="AO161" s="185">
        <v>947131646</v>
      </c>
      <c r="AP161" s="166">
        <v>2.7085E-3</v>
      </c>
      <c r="AQ161" s="185">
        <v>513068.4</v>
      </c>
      <c r="AS161" s="191" t="s">
        <v>421</v>
      </c>
      <c r="AT161" s="192">
        <v>11388508</v>
      </c>
      <c r="AV161" s="201">
        <v>160</v>
      </c>
      <c r="AW161" s="202" t="s">
        <v>423</v>
      </c>
      <c r="AX161" s="185">
        <v>3751542</v>
      </c>
      <c r="AY161" s="185">
        <v>609289.59</v>
      </c>
      <c r="AZ161" s="185">
        <v>739217.84</v>
      </c>
      <c r="BA161" s="185">
        <v>5100049</v>
      </c>
      <c r="BC161" s="201">
        <v>159</v>
      </c>
      <c r="BD161" s="202" t="s">
        <v>422</v>
      </c>
      <c r="BE161" s="185">
        <v>6332126</v>
      </c>
      <c r="BF161" s="185">
        <v>2312080.54</v>
      </c>
      <c r="BG161" s="185">
        <v>513068.4</v>
      </c>
      <c r="BH161" s="185">
        <v>9157275</v>
      </c>
    </row>
    <row r="162" spans="1:60" ht="23.25" thickBot="1" x14ac:dyDescent="0.3">
      <c r="A162" s="164" t="s">
        <v>419</v>
      </c>
      <c r="B162" s="165">
        <v>28106</v>
      </c>
      <c r="C162" s="166">
        <v>3.829396</v>
      </c>
      <c r="D162" s="166">
        <v>2.8057499999999999E-2</v>
      </c>
      <c r="E162" s="166">
        <v>0.10744339999999999</v>
      </c>
      <c r="F162" s="166">
        <v>2.7571499999999999E-2</v>
      </c>
      <c r="H162" s="164" t="s">
        <v>423</v>
      </c>
      <c r="I162" s="184">
        <v>949487829</v>
      </c>
      <c r="J162" s="166">
        <v>6.2180000000000004E-4</v>
      </c>
      <c r="K162" s="185">
        <v>590358.88</v>
      </c>
      <c r="M162" s="191" t="s">
        <v>421</v>
      </c>
      <c r="N162" s="192">
        <v>11388508</v>
      </c>
      <c r="P162" s="201">
        <v>159</v>
      </c>
      <c r="Q162" s="202" t="s">
        <v>422</v>
      </c>
      <c r="R162" s="185">
        <v>6332126</v>
      </c>
      <c r="S162" s="185">
        <v>1574789.04</v>
      </c>
      <c r="T162" s="185">
        <v>7906915</v>
      </c>
      <c r="V162" s="164" t="s">
        <v>420</v>
      </c>
      <c r="W162" s="165">
        <v>1581</v>
      </c>
      <c r="X162" s="166">
        <v>3.443778</v>
      </c>
      <c r="Y162" s="166">
        <v>2.3275000000000001E-3</v>
      </c>
      <c r="Z162" s="166">
        <v>8.0154000000000006E-3</v>
      </c>
      <c r="AA162" s="166">
        <v>2.2843E-3</v>
      </c>
      <c r="AC162" s="164" t="s">
        <v>423</v>
      </c>
      <c r="AD162" s="185">
        <v>947131646</v>
      </c>
      <c r="AE162" s="166">
        <v>8.0409999999999998E-4</v>
      </c>
      <c r="AF162" s="185">
        <v>609289.59</v>
      </c>
      <c r="AH162" s="164" t="s">
        <v>422</v>
      </c>
      <c r="AI162" s="165">
        <v>1632</v>
      </c>
      <c r="AJ162" s="165">
        <v>1966</v>
      </c>
      <c r="AK162" s="166">
        <v>0.83011190000000001</v>
      </c>
      <c r="AL162" s="166">
        <v>2.7085E-3</v>
      </c>
      <c r="AN162" s="164" t="s">
        <v>423</v>
      </c>
      <c r="AO162" s="185">
        <v>947131646</v>
      </c>
      <c r="AP162" s="166">
        <v>3.9023999999999999E-3</v>
      </c>
      <c r="AQ162" s="185">
        <v>739217.84</v>
      </c>
      <c r="AS162" s="191" t="s">
        <v>422</v>
      </c>
      <c r="AT162" s="192">
        <v>6332126</v>
      </c>
      <c r="AV162" s="201">
        <v>161</v>
      </c>
      <c r="AW162" s="202" t="s">
        <v>424</v>
      </c>
      <c r="AX162" s="185">
        <v>13673510</v>
      </c>
      <c r="AY162" s="185">
        <v>2268808.66</v>
      </c>
      <c r="AZ162" s="185">
        <v>1113424.22</v>
      </c>
      <c r="BA162" s="185">
        <v>17055743</v>
      </c>
      <c r="BC162" s="201">
        <v>160</v>
      </c>
      <c r="BD162" s="202" t="s">
        <v>423</v>
      </c>
      <c r="BE162" s="185">
        <v>3751542</v>
      </c>
      <c r="BF162" s="185">
        <v>609289.59</v>
      </c>
      <c r="BG162" s="185">
        <v>739217.84</v>
      </c>
      <c r="BH162" s="185">
        <v>5100049</v>
      </c>
    </row>
    <row r="163" spans="1:60" ht="23.25" thickBot="1" x14ac:dyDescent="0.3">
      <c r="A163" s="164" t="s">
        <v>420</v>
      </c>
      <c r="B163" s="165">
        <v>3507</v>
      </c>
      <c r="C163" s="166">
        <v>3.932099</v>
      </c>
      <c r="D163" s="166">
        <v>3.5010000000000002E-3</v>
      </c>
      <c r="E163" s="166">
        <v>1.37661E-2</v>
      </c>
      <c r="F163" s="166">
        <v>3.5325999999999999E-3</v>
      </c>
      <c r="H163" s="164" t="s">
        <v>424</v>
      </c>
      <c r="I163" s="184">
        <v>949487829</v>
      </c>
      <c r="J163" s="166">
        <v>3.6313000000000001E-3</v>
      </c>
      <c r="K163" s="185">
        <v>3447897.15</v>
      </c>
      <c r="M163" s="191" t="s">
        <v>422</v>
      </c>
      <c r="N163" s="192">
        <v>6332126</v>
      </c>
      <c r="P163" s="201">
        <v>160</v>
      </c>
      <c r="Q163" s="202" t="s">
        <v>423</v>
      </c>
      <c r="R163" s="185">
        <v>3751542</v>
      </c>
      <c r="S163" s="185">
        <v>590358.88</v>
      </c>
      <c r="T163" s="185">
        <v>4341901</v>
      </c>
      <c r="V163" s="164" t="s">
        <v>421</v>
      </c>
      <c r="W163" s="165">
        <v>1685</v>
      </c>
      <c r="X163" s="166">
        <v>3.5417540000000001</v>
      </c>
      <c r="Y163" s="166">
        <v>2.4805999999999999E-3</v>
      </c>
      <c r="Z163" s="166">
        <v>8.7857000000000005E-3</v>
      </c>
      <c r="AA163" s="166">
        <v>2.5038E-3</v>
      </c>
      <c r="AC163" s="164" t="s">
        <v>424</v>
      </c>
      <c r="AD163" s="185">
        <v>947131646</v>
      </c>
      <c r="AE163" s="166">
        <v>2.9943000000000001E-3</v>
      </c>
      <c r="AF163" s="185">
        <v>2268808.66</v>
      </c>
      <c r="AH163" s="164" t="s">
        <v>423</v>
      </c>
      <c r="AI163" s="166">
        <v>659</v>
      </c>
      <c r="AJ163" s="166">
        <v>551</v>
      </c>
      <c r="AK163" s="166">
        <v>1.1960073</v>
      </c>
      <c r="AL163" s="166">
        <v>3.9023999999999999E-3</v>
      </c>
      <c r="AN163" s="164" t="s">
        <v>424</v>
      </c>
      <c r="AO163" s="185">
        <v>947131646</v>
      </c>
      <c r="AP163" s="166">
        <v>5.8779000000000001E-3</v>
      </c>
      <c r="AQ163" s="185">
        <v>1113424.22</v>
      </c>
      <c r="AS163" s="191" t="s">
        <v>423</v>
      </c>
      <c r="AT163" s="192">
        <v>3751542</v>
      </c>
      <c r="AV163" s="201">
        <v>162</v>
      </c>
      <c r="AW163" s="202" t="s">
        <v>425</v>
      </c>
      <c r="AX163" s="185">
        <v>6788278</v>
      </c>
      <c r="AY163" s="185">
        <v>2111950.33</v>
      </c>
      <c r="AZ163" s="185">
        <v>778197.06</v>
      </c>
      <c r="BA163" s="185">
        <v>9678425</v>
      </c>
      <c r="BC163" s="201">
        <v>161</v>
      </c>
      <c r="BD163" s="202" t="s">
        <v>424</v>
      </c>
      <c r="BE163" s="185">
        <v>13673510</v>
      </c>
      <c r="BF163" s="185">
        <v>2268808.66</v>
      </c>
      <c r="BG163" s="185">
        <v>1113424.22</v>
      </c>
      <c r="BH163" s="185">
        <v>17055743</v>
      </c>
    </row>
    <row r="164" spans="1:60" ht="23.25" thickBot="1" x14ac:dyDescent="0.3">
      <c r="A164" s="164" t="s">
        <v>421</v>
      </c>
      <c r="B164" s="165">
        <v>2863</v>
      </c>
      <c r="C164" s="166">
        <v>3.777768</v>
      </c>
      <c r="D164" s="166">
        <v>2.8581000000000001E-3</v>
      </c>
      <c r="E164" s="166">
        <v>1.07971E-2</v>
      </c>
      <c r="F164" s="166">
        <v>2.7707000000000001E-3</v>
      </c>
      <c r="H164" s="164" t="s">
        <v>425</v>
      </c>
      <c r="I164" s="184">
        <v>949487829</v>
      </c>
      <c r="J164" s="166">
        <v>2.2913999999999999E-3</v>
      </c>
      <c r="K164" s="185">
        <v>2175682.9500000002</v>
      </c>
      <c r="M164" s="191" t="s">
        <v>423</v>
      </c>
      <c r="N164" s="192">
        <v>3751542</v>
      </c>
      <c r="P164" s="201">
        <v>161</v>
      </c>
      <c r="Q164" s="202" t="s">
        <v>424</v>
      </c>
      <c r="R164" s="185">
        <v>13673510</v>
      </c>
      <c r="S164" s="185">
        <v>3447897.15</v>
      </c>
      <c r="T164" s="185">
        <v>17121407</v>
      </c>
      <c r="V164" s="164" t="s">
        <v>422</v>
      </c>
      <c r="W164" s="165">
        <v>1966</v>
      </c>
      <c r="X164" s="166">
        <v>3.6993839999999998</v>
      </c>
      <c r="Y164" s="166">
        <v>2.8942999999999998E-3</v>
      </c>
      <c r="Z164" s="166">
        <v>1.0707100000000001E-2</v>
      </c>
      <c r="AA164" s="166">
        <v>3.0514000000000001E-3</v>
      </c>
      <c r="AC164" s="164" t="s">
        <v>425</v>
      </c>
      <c r="AD164" s="185">
        <v>947131646</v>
      </c>
      <c r="AE164" s="166">
        <v>2.7872999999999999E-3</v>
      </c>
      <c r="AF164" s="185">
        <v>2111950.33</v>
      </c>
      <c r="AH164" s="164" t="s">
        <v>424</v>
      </c>
      <c r="AI164" s="165">
        <v>3729</v>
      </c>
      <c r="AJ164" s="165">
        <v>2070</v>
      </c>
      <c r="AK164" s="166">
        <v>1.8014493</v>
      </c>
      <c r="AL164" s="166">
        <v>5.8779000000000001E-3</v>
      </c>
      <c r="AN164" s="164" t="s">
        <v>425</v>
      </c>
      <c r="AO164" s="185">
        <v>947131646</v>
      </c>
      <c r="AP164" s="166">
        <v>4.1082000000000002E-3</v>
      </c>
      <c r="AQ164" s="185">
        <v>778197.06</v>
      </c>
      <c r="AS164" s="191" t="s">
        <v>424</v>
      </c>
      <c r="AT164" s="192">
        <v>13673510</v>
      </c>
      <c r="AV164" s="201">
        <v>163</v>
      </c>
      <c r="AW164" s="202" t="s">
        <v>426</v>
      </c>
      <c r="AX164" s="185">
        <v>4004544</v>
      </c>
      <c r="AY164" s="185">
        <v>2092947.26</v>
      </c>
      <c r="AZ164" s="185">
        <v>1280104.6100000001</v>
      </c>
      <c r="BA164" s="185">
        <v>7377596</v>
      </c>
      <c r="BC164" s="201">
        <v>162</v>
      </c>
      <c r="BD164" s="202" t="s">
        <v>425</v>
      </c>
      <c r="BE164" s="185">
        <v>6788278</v>
      </c>
      <c r="BF164" s="185">
        <v>2111950.33</v>
      </c>
      <c r="BG164" s="185">
        <v>778197.06</v>
      </c>
      <c r="BH164" s="185">
        <v>9678425</v>
      </c>
    </row>
    <row r="165" spans="1:60" ht="23.25" thickBot="1" x14ac:dyDescent="0.3">
      <c r="A165" s="164" t="s">
        <v>422</v>
      </c>
      <c r="B165" s="165">
        <v>1632</v>
      </c>
      <c r="C165" s="166">
        <v>3.9671759999999998</v>
      </c>
      <c r="D165" s="166">
        <v>1.6291999999999999E-3</v>
      </c>
      <c r="E165" s="166">
        <v>6.4632999999999999E-3</v>
      </c>
      <c r="F165" s="166">
        <v>1.6586000000000001E-3</v>
      </c>
      <c r="H165" s="164" t="s">
        <v>426</v>
      </c>
      <c r="I165" s="184">
        <v>949487829</v>
      </c>
      <c r="J165" s="166">
        <v>3.9267E-3</v>
      </c>
      <c r="K165" s="185">
        <v>3728388.39</v>
      </c>
      <c r="M165" s="191" t="s">
        <v>424</v>
      </c>
      <c r="N165" s="192">
        <v>13673510</v>
      </c>
      <c r="P165" s="201">
        <v>162</v>
      </c>
      <c r="Q165" s="202" t="s">
        <v>425</v>
      </c>
      <c r="R165" s="185">
        <v>6788278</v>
      </c>
      <c r="S165" s="185">
        <v>2175682.9500000002</v>
      </c>
      <c r="T165" s="185">
        <v>8963961</v>
      </c>
      <c r="V165" s="164" t="s">
        <v>423</v>
      </c>
      <c r="W165" s="166">
        <v>551</v>
      </c>
      <c r="X165" s="166">
        <v>3.478421</v>
      </c>
      <c r="Y165" s="166">
        <v>8.1119999999999999E-4</v>
      </c>
      <c r="Z165" s="166">
        <v>2.8216000000000001E-3</v>
      </c>
      <c r="AA165" s="166">
        <v>8.0409999999999998E-4</v>
      </c>
      <c r="AC165" s="164" t="s">
        <v>426</v>
      </c>
      <c r="AD165" s="185">
        <v>947131646</v>
      </c>
      <c r="AE165" s="166">
        <v>2.7621999999999998E-3</v>
      </c>
      <c r="AF165" s="185">
        <v>2092947.26</v>
      </c>
      <c r="AH165" s="164" t="s">
        <v>425</v>
      </c>
      <c r="AI165" s="165">
        <v>2255</v>
      </c>
      <c r="AJ165" s="165">
        <v>1791</v>
      </c>
      <c r="AK165" s="166">
        <v>1.2590730999999999</v>
      </c>
      <c r="AL165" s="166">
        <v>4.1082000000000002E-3</v>
      </c>
      <c r="AN165" s="164" t="s">
        <v>426</v>
      </c>
      <c r="AO165" s="185">
        <v>947131646</v>
      </c>
      <c r="AP165" s="166">
        <v>6.7577999999999996E-3</v>
      </c>
      <c r="AQ165" s="185">
        <v>1280104.6100000001</v>
      </c>
      <c r="AS165" s="191" t="s">
        <v>425</v>
      </c>
      <c r="AT165" s="192">
        <v>6788278</v>
      </c>
      <c r="AV165" s="201">
        <v>164</v>
      </c>
      <c r="AW165" s="202" t="s">
        <v>427</v>
      </c>
      <c r="AX165" s="185">
        <v>43750325</v>
      </c>
      <c r="AY165" s="185">
        <v>9243706.1400000006</v>
      </c>
      <c r="AZ165" s="185">
        <v>987033.84</v>
      </c>
      <c r="BA165" s="185">
        <v>53981065</v>
      </c>
      <c r="BC165" s="201">
        <v>163</v>
      </c>
      <c r="BD165" s="202" t="s">
        <v>426</v>
      </c>
      <c r="BE165" s="185">
        <v>4004544</v>
      </c>
      <c r="BF165" s="185">
        <v>2092947.26</v>
      </c>
      <c r="BG165" s="185">
        <v>1280104.6100000001</v>
      </c>
      <c r="BH165" s="185">
        <v>7377596</v>
      </c>
    </row>
    <row r="166" spans="1:60" ht="23.25" thickBot="1" x14ac:dyDescent="0.3">
      <c r="A166" s="164" t="s">
        <v>423</v>
      </c>
      <c r="B166" s="166">
        <v>659</v>
      </c>
      <c r="C166" s="166">
        <v>3.6830690000000001</v>
      </c>
      <c r="D166" s="166">
        <v>6.579E-4</v>
      </c>
      <c r="E166" s="166">
        <v>2.4229999999999998E-3</v>
      </c>
      <c r="F166" s="166">
        <v>6.2180000000000004E-4</v>
      </c>
      <c r="H166" s="164" t="s">
        <v>427</v>
      </c>
      <c r="I166" s="184">
        <v>949487829</v>
      </c>
      <c r="J166" s="166">
        <v>1.4135099999999999E-2</v>
      </c>
      <c r="K166" s="185">
        <v>13421090.939999999</v>
      </c>
      <c r="M166" s="191" t="s">
        <v>425</v>
      </c>
      <c r="N166" s="192">
        <v>6788278</v>
      </c>
      <c r="P166" s="201">
        <v>163</v>
      </c>
      <c r="Q166" s="202" t="s">
        <v>426</v>
      </c>
      <c r="R166" s="185">
        <v>4004544</v>
      </c>
      <c r="S166" s="185">
        <v>3728388.39</v>
      </c>
      <c r="T166" s="185">
        <v>7732932</v>
      </c>
      <c r="V166" s="164" t="s">
        <v>424</v>
      </c>
      <c r="W166" s="165">
        <v>2070</v>
      </c>
      <c r="X166" s="166">
        <v>3.4477630000000001</v>
      </c>
      <c r="Y166" s="166">
        <v>3.0474E-3</v>
      </c>
      <c r="Z166" s="166">
        <v>1.0506700000000001E-2</v>
      </c>
      <c r="AA166" s="166">
        <v>2.9943000000000001E-3</v>
      </c>
      <c r="AC166" s="164" t="s">
        <v>427</v>
      </c>
      <c r="AD166" s="185">
        <v>947131646</v>
      </c>
      <c r="AE166" s="166">
        <v>1.21996E-2</v>
      </c>
      <c r="AF166" s="185">
        <v>9243706.1400000006</v>
      </c>
      <c r="AH166" s="164" t="s">
        <v>426</v>
      </c>
      <c r="AI166" s="165">
        <v>3931</v>
      </c>
      <c r="AJ166" s="165">
        <v>1898</v>
      </c>
      <c r="AK166" s="166">
        <v>2.0711274999999998</v>
      </c>
      <c r="AL166" s="166">
        <v>6.7577999999999996E-3</v>
      </c>
      <c r="AN166" s="164" t="s">
        <v>427</v>
      </c>
      <c r="AO166" s="185">
        <v>947131646</v>
      </c>
      <c r="AP166" s="166">
        <v>5.2106000000000001E-3</v>
      </c>
      <c r="AQ166" s="185">
        <v>987033.84</v>
      </c>
      <c r="AS166" s="191" t="s">
        <v>426</v>
      </c>
      <c r="AT166" s="192">
        <v>4004544</v>
      </c>
      <c r="AV166" s="201">
        <v>165</v>
      </c>
      <c r="AW166" s="202" t="s">
        <v>428</v>
      </c>
      <c r="AX166" s="185">
        <v>1536039</v>
      </c>
      <c r="AY166" s="185">
        <v>495909.71</v>
      </c>
      <c r="AZ166" s="185">
        <v>845062.18</v>
      </c>
      <c r="BA166" s="185">
        <v>2877011</v>
      </c>
      <c r="BC166" s="201">
        <v>164</v>
      </c>
      <c r="BD166" s="202" t="s">
        <v>427</v>
      </c>
      <c r="BE166" s="185">
        <v>43750325</v>
      </c>
      <c r="BF166" s="185">
        <v>9243706.1400000006</v>
      </c>
      <c r="BG166" s="185">
        <v>987033.84</v>
      </c>
      <c r="BH166" s="185">
        <v>53981065</v>
      </c>
    </row>
    <row r="167" spans="1:60" ht="23.25" thickBot="1" x14ac:dyDescent="0.3">
      <c r="A167" s="164" t="s">
        <v>424</v>
      </c>
      <c r="B167" s="165">
        <v>3729</v>
      </c>
      <c r="C167" s="166">
        <v>3.8013789999999998</v>
      </c>
      <c r="D167" s="166">
        <v>3.7226E-3</v>
      </c>
      <c r="E167" s="166">
        <v>1.4150899999999999E-2</v>
      </c>
      <c r="F167" s="166">
        <v>3.6313000000000001E-3</v>
      </c>
      <c r="H167" s="164" t="s">
        <v>428</v>
      </c>
      <c r="I167" s="184">
        <v>949487829</v>
      </c>
      <c r="J167" s="166">
        <v>6.1169999999999996E-4</v>
      </c>
      <c r="K167" s="185">
        <v>580787.93000000005</v>
      </c>
      <c r="M167" s="191" t="s">
        <v>426</v>
      </c>
      <c r="N167" s="192">
        <v>4004544</v>
      </c>
      <c r="P167" s="201">
        <v>164</v>
      </c>
      <c r="Q167" s="202" t="s">
        <v>427</v>
      </c>
      <c r="R167" s="185">
        <v>43750325</v>
      </c>
      <c r="S167" s="185">
        <v>13421090.939999999</v>
      </c>
      <c r="T167" s="185">
        <v>57171416</v>
      </c>
      <c r="V167" s="164" t="s">
        <v>425</v>
      </c>
      <c r="W167" s="165">
        <v>1791</v>
      </c>
      <c r="X167" s="166">
        <v>3.709352</v>
      </c>
      <c r="Y167" s="166">
        <v>2.6367000000000001E-3</v>
      </c>
      <c r="Z167" s="166">
        <v>9.7803000000000005E-3</v>
      </c>
      <c r="AA167" s="166">
        <v>2.7872999999999999E-3</v>
      </c>
      <c r="AC167" s="164" t="s">
        <v>428</v>
      </c>
      <c r="AD167" s="185">
        <v>947131646</v>
      </c>
      <c r="AE167" s="166">
        <v>6.5450000000000003E-4</v>
      </c>
      <c r="AF167" s="185">
        <v>495909.71</v>
      </c>
      <c r="AH167" s="164" t="s">
        <v>427</v>
      </c>
      <c r="AI167" s="165">
        <v>13333</v>
      </c>
      <c r="AJ167" s="165">
        <v>8349</v>
      </c>
      <c r="AK167" s="166">
        <v>1.5969576999999999</v>
      </c>
      <c r="AL167" s="166">
        <v>5.2106000000000001E-3</v>
      </c>
      <c r="AN167" s="164" t="s">
        <v>428</v>
      </c>
      <c r="AO167" s="185">
        <v>947131646</v>
      </c>
      <c r="AP167" s="166">
        <v>4.4612000000000002E-3</v>
      </c>
      <c r="AQ167" s="185">
        <v>845062.18</v>
      </c>
      <c r="AS167" s="191" t="s">
        <v>427</v>
      </c>
      <c r="AT167" s="192">
        <v>43750325</v>
      </c>
      <c r="AV167" s="201">
        <v>166</v>
      </c>
      <c r="AW167" s="202" t="s">
        <v>429</v>
      </c>
      <c r="AX167" s="185">
        <v>8180482</v>
      </c>
      <c r="AY167" s="185">
        <v>2150411.0699999998</v>
      </c>
      <c r="AZ167" s="185">
        <v>587102.6</v>
      </c>
      <c r="BA167" s="185">
        <v>10917996</v>
      </c>
      <c r="BC167" s="201">
        <v>165</v>
      </c>
      <c r="BD167" s="202" t="s">
        <v>428</v>
      </c>
      <c r="BE167" s="185">
        <v>1536039</v>
      </c>
      <c r="BF167" s="185">
        <v>495909.71</v>
      </c>
      <c r="BG167" s="185">
        <v>845062.18</v>
      </c>
      <c r="BH167" s="185">
        <v>2877011</v>
      </c>
    </row>
    <row r="168" spans="1:60" ht="23.25" thickBot="1" x14ac:dyDescent="0.3">
      <c r="A168" s="164" t="s">
        <v>425</v>
      </c>
      <c r="B168" s="165">
        <v>2255</v>
      </c>
      <c r="C168" s="166">
        <v>3.9666899999999998</v>
      </c>
      <c r="D168" s="166">
        <v>2.2510999999999998E-3</v>
      </c>
      <c r="E168" s="166">
        <v>8.9294999999999999E-3</v>
      </c>
      <c r="F168" s="166">
        <v>2.2913999999999999E-3</v>
      </c>
      <c r="H168" s="164" t="s">
        <v>429</v>
      </c>
      <c r="I168" s="184">
        <v>949487829</v>
      </c>
      <c r="J168" s="166">
        <v>1.7367000000000001E-3</v>
      </c>
      <c r="K168" s="185">
        <v>1648947.62</v>
      </c>
      <c r="M168" s="191" t="s">
        <v>427</v>
      </c>
      <c r="N168" s="192">
        <v>43750325</v>
      </c>
      <c r="P168" s="201">
        <v>165</v>
      </c>
      <c r="Q168" s="202" t="s">
        <v>428</v>
      </c>
      <c r="R168" s="185">
        <v>1536039</v>
      </c>
      <c r="S168" s="185">
        <v>580787.93000000005</v>
      </c>
      <c r="T168" s="185">
        <v>2116827</v>
      </c>
      <c r="V168" s="164" t="s">
        <v>426</v>
      </c>
      <c r="W168" s="165">
        <v>1898</v>
      </c>
      <c r="X168" s="166">
        <v>3.4687420000000002</v>
      </c>
      <c r="Y168" s="166">
        <v>2.7942000000000002E-3</v>
      </c>
      <c r="Z168" s="166">
        <v>9.6922999999999992E-3</v>
      </c>
      <c r="AA168" s="166">
        <v>2.7621999999999998E-3</v>
      </c>
      <c r="AC168" s="164" t="s">
        <v>429</v>
      </c>
      <c r="AD168" s="185">
        <v>947131646</v>
      </c>
      <c r="AE168" s="166">
        <v>2.8381000000000001E-3</v>
      </c>
      <c r="AF168" s="185">
        <v>2150411.0699999998</v>
      </c>
      <c r="AH168" s="164" t="s">
        <v>428</v>
      </c>
      <c r="AI168" s="166">
        <v>618</v>
      </c>
      <c r="AJ168" s="166">
        <v>452</v>
      </c>
      <c r="AK168" s="166">
        <v>1.3672565999999999</v>
      </c>
      <c r="AL168" s="166">
        <v>4.4612000000000002E-3</v>
      </c>
      <c r="AN168" s="164" t="s">
        <v>429</v>
      </c>
      <c r="AO168" s="185">
        <v>947131646</v>
      </c>
      <c r="AP168" s="166">
        <v>3.0994E-3</v>
      </c>
      <c r="AQ168" s="185">
        <v>587102.6</v>
      </c>
      <c r="AS168" s="191" t="s">
        <v>428</v>
      </c>
      <c r="AT168" s="192">
        <v>1536039</v>
      </c>
      <c r="AV168" s="201">
        <v>167</v>
      </c>
      <c r="AW168" s="202" t="s">
        <v>430</v>
      </c>
      <c r="AX168" s="185">
        <v>20426752</v>
      </c>
      <c r="AY168" s="185">
        <v>2885747.01</v>
      </c>
      <c r="AZ168" s="185">
        <v>1262603.77</v>
      </c>
      <c r="BA168" s="185">
        <v>24575103</v>
      </c>
      <c r="BC168" s="201">
        <v>166</v>
      </c>
      <c r="BD168" s="202" t="s">
        <v>429</v>
      </c>
      <c r="BE168" s="185">
        <v>8180482</v>
      </c>
      <c r="BF168" s="185">
        <v>2150411.0699999998</v>
      </c>
      <c r="BG168" s="185">
        <v>587102.6</v>
      </c>
      <c r="BH168" s="185">
        <v>10917996</v>
      </c>
    </row>
    <row r="169" spans="1:60" ht="23.25" thickBot="1" x14ac:dyDescent="0.3">
      <c r="A169" s="164" t="s">
        <v>426</v>
      </c>
      <c r="B169" s="165">
        <v>3931</v>
      </c>
      <c r="C169" s="166">
        <v>3.8993959999999999</v>
      </c>
      <c r="D169" s="166">
        <v>3.9242000000000001E-3</v>
      </c>
      <c r="E169" s="166">
        <v>1.5302100000000001E-2</v>
      </c>
      <c r="F169" s="166">
        <v>3.9267E-3</v>
      </c>
      <c r="H169" s="164" t="s">
        <v>430</v>
      </c>
      <c r="I169" s="184">
        <v>949487829</v>
      </c>
      <c r="J169" s="166">
        <v>5.3204000000000003E-3</v>
      </c>
      <c r="K169" s="185">
        <v>5051617.72</v>
      </c>
      <c r="M169" s="191" t="s">
        <v>428</v>
      </c>
      <c r="N169" s="192">
        <v>1536039</v>
      </c>
      <c r="P169" s="201">
        <v>166</v>
      </c>
      <c r="Q169" s="202" t="s">
        <v>429</v>
      </c>
      <c r="R169" s="185">
        <v>8180482</v>
      </c>
      <c r="S169" s="185">
        <v>1648947.62</v>
      </c>
      <c r="T169" s="185">
        <v>9829430</v>
      </c>
      <c r="V169" s="164" t="s">
        <v>427</v>
      </c>
      <c r="W169" s="165">
        <v>8349</v>
      </c>
      <c r="X169" s="166">
        <v>3.4827439999999998</v>
      </c>
      <c r="Y169" s="166">
        <v>1.22912E-2</v>
      </c>
      <c r="Z169" s="166">
        <v>4.2806999999999998E-2</v>
      </c>
      <c r="AA169" s="166">
        <v>1.21996E-2</v>
      </c>
      <c r="AC169" s="164" t="s">
        <v>430</v>
      </c>
      <c r="AD169" s="185">
        <v>947131646</v>
      </c>
      <c r="AE169" s="166">
        <v>3.8084999999999998E-3</v>
      </c>
      <c r="AF169" s="185">
        <v>2885747.01</v>
      </c>
      <c r="AH169" s="164" t="s">
        <v>429</v>
      </c>
      <c r="AI169" s="165">
        <v>1801</v>
      </c>
      <c r="AJ169" s="165">
        <v>1896</v>
      </c>
      <c r="AK169" s="166">
        <v>0.94989449999999997</v>
      </c>
      <c r="AL169" s="166">
        <v>3.0994E-3</v>
      </c>
      <c r="AN169" s="164" t="s">
        <v>430</v>
      </c>
      <c r="AO169" s="185">
        <v>947131646</v>
      </c>
      <c r="AP169" s="166">
        <v>6.6654000000000001E-3</v>
      </c>
      <c r="AQ169" s="185">
        <v>1262603.77</v>
      </c>
      <c r="AS169" s="191" t="s">
        <v>429</v>
      </c>
      <c r="AT169" s="192">
        <v>8180482</v>
      </c>
      <c r="AV169" s="201">
        <v>168</v>
      </c>
      <c r="AW169" s="202" t="s">
        <v>431</v>
      </c>
      <c r="AX169" s="185">
        <v>8083397</v>
      </c>
      <c r="AY169" s="185">
        <v>3077417.78</v>
      </c>
      <c r="AZ169" s="185">
        <v>547721.78</v>
      </c>
      <c r="BA169" s="185">
        <v>11708537</v>
      </c>
      <c r="BC169" s="201">
        <v>167</v>
      </c>
      <c r="BD169" s="202" t="s">
        <v>430</v>
      </c>
      <c r="BE169" s="185">
        <v>20426752</v>
      </c>
      <c r="BF169" s="185">
        <v>2885747.01</v>
      </c>
      <c r="BG169" s="185">
        <v>1262603.77</v>
      </c>
      <c r="BH169" s="185">
        <v>24575103</v>
      </c>
    </row>
    <row r="170" spans="1:60" ht="23.25" thickBot="1" x14ac:dyDescent="0.3">
      <c r="A170" s="164" t="s">
        <v>427</v>
      </c>
      <c r="B170" s="165">
        <v>13333</v>
      </c>
      <c r="C170" s="166">
        <v>4.1384639999999999</v>
      </c>
      <c r="D170" s="166">
        <v>1.3310000000000001E-2</v>
      </c>
      <c r="E170" s="166">
        <v>5.5083E-2</v>
      </c>
      <c r="F170" s="166">
        <v>1.4135099999999999E-2</v>
      </c>
      <c r="H170" s="164" t="s">
        <v>431</v>
      </c>
      <c r="I170" s="184">
        <v>949487829</v>
      </c>
      <c r="J170" s="166">
        <v>2.3825000000000001E-3</v>
      </c>
      <c r="K170" s="185">
        <v>2262133.79</v>
      </c>
      <c r="M170" s="191" t="s">
        <v>429</v>
      </c>
      <c r="N170" s="192">
        <v>8180482</v>
      </c>
      <c r="P170" s="201">
        <v>167</v>
      </c>
      <c r="Q170" s="202" t="s">
        <v>430</v>
      </c>
      <c r="R170" s="185">
        <v>20426752</v>
      </c>
      <c r="S170" s="185">
        <v>5051617.72</v>
      </c>
      <c r="T170" s="185">
        <v>25478370</v>
      </c>
      <c r="V170" s="164" t="s">
        <v>428</v>
      </c>
      <c r="W170" s="166">
        <v>452</v>
      </c>
      <c r="X170" s="166">
        <v>3.4512320000000001</v>
      </c>
      <c r="Y170" s="166">
        <v>6.6540000000000002E-4</v>
      </c>
      <c r="Z170" s="166">
        <v>2.2964999999999999E-3</v>
      </c>
      <c r="AA170" s="166">
        <v>6.5450000000000003E-4</v>
      </c>
      <c r="AC170" s="164" t="s">
        <v>431</v>
      </c>
      <c r="AD170" s="185">
        <v>947131646</v>
      </c>
      <c r="AE170" s="166">
        <v>4.0615E-3</v>
      </c>
      <c r="AF170" s="185">
        <v>3077417.78</v>
      </c>
      <c r="AH170" s="164" t="s">
        <v>430</v>
      </c>
      <c r="AI170" s="165">
        <v>5201</v>
      </c>
      <c r="AJ170" s="165">
        <v>2546</v>
      </c>
      <c r="AK170" s="166">
        <v>2.0428123</v>
      </c>
      <c r="AL170" s="166">
        <v>6.6654000000000001E-3</v>
      </c>
      <c r="AN170" s="164" t="s">
        <v>431</v>
      </c>
      <c r="AO170" s="185">
        <v>947131646</v>
      </c>
      <c r="AP170" s="166">
        <v>2.8915E-3</v>
      </c>
      <c r="AQ170" s="185">
        <v>547721.78</v>
      </c>
      <c r="AS170" s="191" t="s">
        <v>430</v>
      </c>
      <c r="AT170" s="192">
        <v>20426752</v>
      </c>
      <c r="AV170" s="201">
        <v>169</v>
      </c>
      <c r="AW170" s="202" t="s">
        <v>432</v>
      </c>
      <c r="AX170" s="185">
        <v>31320584</v>
      </c>
      <c r="AY170" s="185">
        <v>3393554.71</v>
      </c>
      <c r="AZ170" s="185">
        <v>814069.83</v>
      </c>
      <c r="BA170" s="185">
        <v>35528209</v>
      </c>
      <c r="BC170" s="201">
        <v>168</v>
      </c>
      <c r="BD170" s="202" t="s">
        <v>431</v>
      </c>
      <c r="BE170" s="185">
        <v>8083397</v>
      </c>
      <c r="BF170" s="185">
        <v>3077417.78</v>
      </c>
      <c r="BG170" s="185">
        <v>547721.78</v>
      </c>
      <c r="BH170" s="185">
        <v>11708537</v>
      </c>
    </row>
    <row r="171" spans="1:60" ht="23.25" thickBot="1" x14ac:dyDescent="0.3">
      <c r="A171" s="164" t="s">
        <v>428</v>
      </c>
      <c r="B171" s="166">
        <v>618</v>
      </c>
      <c r="C171" s="166">
        <v>3.8637440000000001</v>
      </c>
      <c r="D171" s="166">
        <v>6.1689999999999998E-4</v>
      </c>
      <c r="E171" s="166">
        <v>2.3836999999999999E-3</v>
      </c>
      <c r="F171" s="166">
        <v>6.1169999999999996E-4</v>
      </c>
      <c r="H171" s="164" t="s">
        <v>432</v>
      </c>
      <c r="I171" s="184">
        <v>949487829</v>
      </c>
      <c r="J171" s="166">
        <v>3.9490999999999997E-3</v>
      </c>
      <c r="K171" s="185">
        <v>3749586.59</v>
      </c>
      <c r="M171" s="191" t="s">
        <v>430</v>
      </c>
      <c r="N171" s="192">
        <v>20426752</v>
      </c>
      <c r="P171" s="201">
        <v>168</v>
      </c>
      <c r="Q171" s="202" t="s">
        <v>431</v>
      </c>
      <c r="R171" s="185">
        <v>8083397</v>
      </c>
      <c r="S171" s="185">
        <v>2262133.79</v>
      </c>
      <c r="T171" s="185">
        <v>10345531</v>
      </c>
      <c r="V171" s="164" t="s">
        <v>429</v>
      </c>
      <c r="W171" s="165">
        <v>1896</v>
      </c>
      <c r="X171" s="166">
        <v>3.567739</v>
      </c>
      <c r="Y171" s="166">
        <v>2.7912000000000002E-3</v>
      </c>
      <c r="Z171" s="166">
        <v>9.9583999999999992E-3</v>
      </c>
      <c r="AA171" s="166">
        <v>2.8381000000000001E-3</v>
      </c>
      <c r="AC171" s="164" t="s">
        <v>432</v>
      </c>
      <c r="AD171" s="185">
        <v>947131646</v>
      </c>
      <c r="AE171" s="166">
        <v>4.4787000000000004E-3</v>
      </c>
      <c r="AF171" s="185">
        <v>3393554.71</v>
      </c>
      <c r="AH171" s="164" t="s">
        <v>431</v>
      </c>
      <c r="AI171" s="165">
        <v>2398</v>
      </c>
      <c r="AJ171" s="165">
        <v>2706</v>
      </c>
      <c r="AK171" s="166">
        <v>0.88617889999999999</v>
      </c>
      <c r="AL171" s="166">
        <v>2.8915E-3</v>
      </c>
      <c r="AN171" s="164" t="s">
        <v>432</v>
      </c>
      <c r="AO171" s="185">
        <v>947131646</v>
      </c>
      <c r="AP171" s="166">
        <v>4.2976000000000004E-3</v>
      </c>
      <c r="AQ171" s="185">
        <v>814069.83</v>
      </c>
      <c r="AS171" s="191" t="s">
        <v>431</v>
      </c>
      <c r="AT171" s="192">
        <v>8083397</v>
      </c>
      <c r="AV171" s="201">
        <v>170</v>
      </c>
      <c r="AW171" s="202" t="s">
        <v>433</v>
      </c>
      <c r="AX171" s="185">
        <v>26497345</v>
      </c>
      <c r="AY171" s="185">
        <v>2146332.37</v>
      </c>
      <c r="AZ171" s="185">
        <v>1401357.37</v>
      </c>
      <c r="BA171" s="185">
        <v>30045035</v>
      </c>
      <c r="BC171" s="201">
        <v>169</v>
      </c>
      <c r="BD171" s="202" t="s">
        <v>432</v>
      </c>
      <c r="BE171" s="185">
        <v>31320584</v>
      </c>
      <c r="BF171" s="185">
        <v>3393554.71</v>
      </c>
      <c r="BG171" s="185">
        <v>814069.83</v>
      </c>
      <c r="BH171" s="185">
        <v>35528209</v>
      </c>
    </row>
    <row r="172" spans="1:60" ht="34.5" thickBot="1" x14ac:dyDescent="0.3">
      <c r="A172" s="164" t="s">
        <v>429</v>
      </c>
      <c r="B172" s="165">
        <v>1801</v>
      </c>
      <c r="C172" s="166">
        <v>3.7641969999999998</v>
      </c>
      <c r="D172" s="166">
        <v>1.7979000000000001E-3</v>
      </c>
      <c r="E172" s="166">
        <v>6.7676000000000004E-3</v>
      </c>
      <c r="F172" s="166">
        <v>1.7367000000000001E-3</v>
      </c>
      <c r="H172" s="164" t="s">
        <v>433</v>
      </c>
      <c r="I172" s="184">
        <v>949487829</v>
      </c>
      <c r="J172" s="166">
        <v>4.3888E-3</v>
      </c>
      <c r="K172" s="185">
        <v>4167111.25</v>
      </c>
      <c r="M172" s="191" t="s">
        <v>431</v>
      </c>
      <c r="N172" s="192">
        <v>8083397</v>
      </c>
      <c r="P172" s="201">
        <v>169</v>
      </c>
      <c r="Q172" s="202" t="s">
        <v>432</v>
      </c>
      <c r="R172" s="185">
        <v>31320584</v>
      </c>
      <c r="S172" s="185">
        <v>3749586.59</v>
      </c>
      <c r="T172" s="185">
        <v>35070171</v>
      </c>
      <c r="V172" s="164" t="s">
        <v>430</v>
      </c>
      <c r="W172" s="165">
        <v>2546</v>
      </c>
      <c r="X172" s="166">
        <v>3.5654129999999999</v>
      </c>
      <c r="Y172" s="166">
        <v>3.7482000000000001E-3</v>
      </c>
      <c r="Z172" s="166">
        <v>1.3363699999999999E-2</v>
      </c>
      <c r="AA172" s="166">
        <v>3.8084999999999998E-3</v>
      </c>
      <c r="AC172" s="164" t="s">
        <v>433</v>
      </c>
      <c r="AD172" s="185">
        <v>947131646</v>
      </c>
      <c r="AE172" s="166">
        <v>2.8327000000000001E-3</v>
      </c>
      <c r="AF172" s="185">
        <v>2146332.37</v>
      </c>
      <c r="AH172" s="164" t="s">
        <v>432</v>
      </c>
      <c r="AI172" s="165">
        <v>4033</v>
      </c>
      <c r="AJ172" s="165">
        <v>3062</v>
      </c>
      <c r="AK172" s="166">
        <v>1.317113</v>
      </c>
      <c r="AL172" s="166">
        <v>4.2976000000000004E-3</v>
      </c>
      <c r="AN172" s="164" t="s">
        <v>433</v>
      </c>
      <c r="AO172" s="185">
        <v>947131646</v>
      </c>
      <c r="AP172" s="166">
        <v>7.3978999999999998E-3</v>
      </c>
      <c r="AQ172" s="185">
        <v>1401357.37</v>
      </c>
      <c r="AS172" s="191" t="s">
        <v>432</v>
      </c>
      <c r="AT172" s="192">
        <v>31320584</v>
      </c>
      <c r="AV172" s="201">
        <v>171</v>
      </c>
      <c r="AW172" s="202" t="s">
        <v>434</v>
      </c>
      <c r="AX172" s="185">
        <v>1355312</v>
      </c>
      <c r="AY172" s="185">
        <v>352147.98</v>
      </c>
      <c r="AZ172" s="185">
        <v>776312.53</v>
      </c>
      <c r="BA172" s="185">
        <v>2483773</v>
      </c>
      <c r="BC172" s="201">
        <v>170</v>
      </c>
      <c r="BD172" s="202" t="s">
        <v>433</v>
      </c>
      <c r="BE172" s="185">
        <v>26497345</v>
      </c>
      <c r="BF172" s="185">
        <v>2146332.37</v>
      </c>
      <c r="BG172" s="185">
        <v>1401357.37</v>
      </c>
      <c r="BH172" s="185">
        <v>30045035</v>
      </c>
    </row>
    <row r="173" spans="1:60" ht="34.5" thickBot="1" x14ac:dyDescent="0.3">
      <c r="A173" s="164" t="s">
        <v>430</v>
      </c>
      <c r="B173" s="165">
        <v>5201</v>
      </c>
      <c r="C173" s="166">
        <v>3.9932159999999999</v>
      </c>
      <c r="D173" s="166">
        <v>5.1919999999999996E-3</v>
      </c>
      <c r="E173" s="166">
        <v>2.0732899999999999E-2</v>
      </c>
      <c r="F173" s="166">
        <v>5.3204000000000003E-3</v>
      </c>
      <c r="H173" s="164" t="s">
        <v>434</v>
      </c>
      <c r="I173" s="184">
        <v>949487829</v>
      </c>
      <c r="J173" s="166">
        <v>3.5879999999999999E-4</v>
      </c>
      <c r="K173" s="185">
        <v>340633.34</v>
      </c>
      <c r="M173" s="191" t="s">
        <v>432</v>
      </c>
      <c r="N173" s="192">
        <v>31320584</v>
      </c>
      <c r="P173" s="201">
        <v>170</v>
      </c>
      <c r="Q173" s="202" t="s">
        <v>433</v>
      </c>
      <c r="R173" s="185">
        <v>26497345</v>
      </c>
      <c r="S173" s="185">
        <v>4167111.25</v>
      </c>
      <c r="T173" s="185">
        <v>30664456</v>
      </c>
      <c r="V173" s="164" t="s">
        <v>431</v>
      </c>
      <c r="W173" s="165">
        <v>2706</v>
      </c>
      <c r="X173" s="166">
        <v>3.5774089999999998</v>
      </c>
      <c r="Y173" s="166">
        <v>3.9836999999999997E-3</v>
      </c>
      <c r="Z173" s="166">
        <v>1.42513E-2</v>
      </c>
      <c r="AA173" s="166">
        <v>4.0615E-3</v>
      </c>
      <c r="AC173" s="164" t="s">
        <v>434</v>
      </c>
      <c r="AD173" s="185">
        <v>947131646</v>
      </c>
      <c r="AE173" s="166">
        <v>4.6480000000000002E-4</v>
      </c>
      <c r="AF173" s="185">
        <v>352147.98</v>
      </c>
      <c r="AH173" s="164" t="s">
        <v>433</v>
      </c>
      <c r="AI173" s="165">
        <v>4487</v>
      </c>
      <c r="AJ173" s="165">
        <v>1979</v>
      </c>
      <c r="AK173" s="166">
        <v>2.2673066999999998</v>
      </c>
      <c r="AL173" s="166">
        <v>7.3978999999999998E-3</v>
      </c>
      <c r="AN173" s="164" t="s">
        <v>434</v>
      </c>
      <c r="AO173" s="185">
        <v>947131646</v>
      </c>
      <c r="AP173" s="166">
        <v>4.0981999999999998E-3</v>
      </c>
      <c r="AQ173" s="185">
        <v>776312.53</v>
      </c>
      <c r="AS173" s="191" t="s">
        <v>433</v>
      </c>
      <c r="AT173" s="192">
        <v>26497345</v>
      </c>
      <c r="AV173" s="201">
        <v>172</v>
      </c>
      <c r="AW173" s="202" t="s">
        <v>435</v>
      </c>
      <c r="AX173" s="185">
        <v>28602474</v>
      </c>
      <c r="AY173" s="185">
        <v>4250215.04</v>
      </c>
      <c r="AZ173" s="185">
        <v>900283.86</v>
      </c>
      <c r="BA173" s="185">
        <v>33752973</v>
      </c>
      <c r="BC173" s="201">
        <v>171</v>
      </c>
      <c r="BD173" s="202" t="s">
        <v>434</v>
      </c>
      <c r="BE173" s="185">
        <v>1355312</v>
      </c>
      <c r="BF173" s="185">
        <v>352147.98</v>
      </c>
      <c r="BG173" s="185">
        <v>776312.53</v>
      </c>
      <c r="BH173" s="185">
        <v>2483773</v>
      </c>
    </row>
    <row r="174" spans="1:60" ht="34.5" thickBot="1" x14ac:dyDescent="0.3">
      <c r="A174" s="164" t="s">
        <v>431</v>
      </c>
      <c r="B174" s="165">
        <v>2398</v>
      </c>
      <c r="C174" s="166">
        <v>3.8783620000000001</v>
      </c>
      <c r="D174" s="166">
        <v>2.3939E-3</v>
      </c>
      <c r="E174" s="166">
        <v>9.2843000000000005E-3</v>
      </c>
      <c r="F174" s="166">
        <v>2.3825000000000001E-3</v>
      </c>
      <c r="H174" s="164" t="s">
        <v>435</v>
      </c>
      <c r="I174" s="184">
        <v>949487829</v>
      </c>
      <c r="J174" s="166">
        <v>5.4095000000000002E-3</v>
      </c>
      <c r="K174" s="185">
        <v>5136228.4800000004</v>
      </c>
      <c r="M174" s="191" t="s">
        <v>433</v>
      </c>
      <c r="N174" s="192">
        <v>26497345</v>
      </c>
      <c r="P174" s="201">
        <v>171</v>
      </c>
      <c r="Q174" s="202" t="s">
        <v>434</v>
      </c>
      <c r="R174" s="185">
        <v>1355312</v>
      </c>
      <c r="S174" s="185">
        <v>340633.34</v>
      </c>
      <c r="T174" s="185">
        <v>1695945</v>
      </c>
      <c r="V174" s="164" t="s">
        <v>432</v>
      </c>
      <c r="W174" s="165">
        <v>3062</v>
      </c>
      <c r="X174" s="166">
        <v>3.486259</v>
      </c>
      <c r="Y174" s="166">
        <v>4.5078000000000002E-3</v>
      </c>
      <c r="Z174" s="166">
        <v>1.5715300000000001E-2</v>
      </c>
      <c r="AA174" s="166">
        <v>4.4787000000000004E-3</v>
      </c>
      <c r="AC174" s="164" t="s">
        <v>435</v>
      </c>
      <c r="AD174" s="185">
        <v>947131646</v>
      </c>
      <c r="AE174" s="166">
        <v>5.6093000000000002E-3</v>
      </c>
      <c r="AF174" s="185">
        <v>4250215.04</v>
      </c>
      <c r="AH174" s="164" t="s">
        <v>434</v>
      </c>
      <c r="AI174" s="166">
        <v>417</v>
      </c>
      <c r="AJ174" s="166">
        <v>332</v>
      </c>
      <c r="AK174" s="166">
        <v>1.2560241000000001</v>
      </c>
      <c r="AL174" s="166">
        <v>4.0981999999999998E-3</v>
      </c>
      <c r="AN174" s="164" t="s">
        <v>435</v>
      </c>
      <c r="AO174" s="185">
        <v>947131646</v>
      </c>
      <c r="AP174" s="166">
        <v>4.7527000000000003E-3</v>
      </c>
      <c r="AQ174" s="185">
        <v>900283.86</v>
      </c>
      <c r="AS174" s="191" t="s">
        <v>434</v>
      </c>
      <c r="AT174" s="192">
        <v>1355312</v>
      </c>
      <c r="AV174" s="201">
        <v>173</v>
      </c>
      <c r="AW174" s="202" t="s">
        <v>436</v>
      </c>
      <c r="AX174" s="185">
        <v>2807005</v>
      </c>
      <c r="AY174" s="185">
        <v>1014648.61</v>
      </c>
      <c r="AZ174" s="185">
        <v>610697.42000000004</v>
      </c>
      <c r="BA174" s="185">
        <v>4432351</v>
      </c>
      <c r="BC174" s="201">
        <v>172</v>
      </c>
      <c r="BD174" s="202" t="s">
        <v>435</v>
      </c>
      <c r="BE174" s="185">
        <v>28602474</v>
      </c>
      <c r="BF174" s="185">
        <v>4250215.04</v>
      </c>
      <c r="BG174" s="185">
        <v>900283.86</v>
      </c>
      <c r="BH174" s="185">
        <v>33752973</v>
      </c>
    </row>
    <row r="175" spans="1:60" ht="23.25" thickBot="1" x14ac:dyDescent="0.3">
      <c r="A175" s="164" t="s">
        <v>432</v>
      </c>
      <c r="B175" s="165">
        <v>4033</v>
      </c>
      <c r="C175" s="166">
        <v>3.8223850000000001</v>
      </c>
      <c r="D175" s="166">
        <v>4.0260000000000001E-3</v>
      </c>
      <c r="E175" s="166">
        <v>1.5389099999999999E-2</v>
      </c>
      <c r="F175" s="166">
        <v>3.9490999999999997E-3</v>
      </c>
      <c r="H175" s="164" t="s">
        <v>436</v>
      </c>
      <c r="I175" s="184">
        <v>949487829</v>
      </c>
      <c r="J175" s="166">
        <v>8.5990000000000003E-4</v>
      </c>
      <c r="K175" s="185">
        <v>816418.03</v>
      </c>
      <c r="M175" s="191" t="s">
        <v>434</v>
      </c>
      <c r="N175" s="192">
        <v>1355312</v>
      </c>
      <c r="P175" s="201">
        <v>172</v>
      </c>
      <c r="Q175" s="202" t="s">
        <v>435</v>
      </c>
      <c r="R175" s="185">
        <v>28602474</v>
      </c>
      <c r="S175" s="185">
        <v>5136228.4800000004</v>
      </c>
      <c r="T175" s="185">
        <v>33738702</v>
      </c>
      <c r="V175" s="164" t="s">
        <v>433</v>
      </c>
      <c r="W175" s="165">
        <v>1979</v>
      </c>
      <c r="X175" s="166">
        <v>3.4116240000000002</v>
      </c>
      <c r="Y175" s="166">
        <v>2.9134E-3</v>
      </c>
      <c r="Z175" s="166">
        <v>9.9395000000000004E-3</v>
      </c>
      <c r="AA175" s="166">
        <v>2.8327000000000001E-3</v>
      </c>
      <c r="AC175" s="164" t="s">
        <v>436</v>
      </c>
      <c r="AD175" s="185">
        <v>947131646</v>
      </c>
      <c r="AE175" s="166">
        <v>1.3391E-3</v>
      </c>
      <c r="AF175" s="185">
        <v>1014648.61</v>
      </c>
      <c r="AH175" s="164" t="s">
        <v>435</v>
      </c>
      <c r="AI175" s="165">
        <v>5538</v>
      </c>
      <c r="AJ175" s="165">
        <v>3802</v>
      </c>
      <c r="AK175" s="166">
        <v>1.4566018000000001</v>
      </c>
      <c r="AL175" s="166">
        <v>4.7527000000000003E-3</v>
      </c>
      <c r="AN175" s="164" t="s">
        <v>436</v>
      </c>
      <c r="AO175" s="185">
        <v>947131646</v>
      </c>
      <c r="AP175" s="166">
        <v>3.2239E-3</v>
      </c>
      <c r="AQ175" s="185">
        <v>610697.42000000004</v>
      </c>
      <c r="AS175" s="191" t="s">
        <v>435</v>
      </c>
      <c r="AT175" s="192">
        <v>28602474</v>
      </c>
      <c r="AV175" s="201">
        <v>174</v>
      </c>
      <c r="AW175" s="202" t="s">
        <v>437</v>
      </c>
      <c r="AX175" s="185">
        <v>22830042</v>
      </c>
      <c r="AY175" s="185">
        <v>8335849.0599999996</v>
      </c>
      <c r="AZ175" s="185">
        <v>674141.13</v>
      </c>
      <c r="BA175" s="185">
        <v>31840032</v>
      </c>
      <c r="BC175" s="201">
        <v>173</v>
      </c>
      <c r="BD175" s="202" t="s">
        <v>436</v>
      </c>
      <c r="BE175" s="185">
        <v>2807005</v>
      </c>
      <c r="BF175" s="185">
        <v>1014648.61</v>
      </c>
      <c r="BG175" s="185">
        <v>610697.42000000004</v>
      </c>
      <c r="BH175" s="185">
        <v>4432351</v>
      </c>
    </row>
    <row r="176" spans="1:60" ht="34.5" thickBot="1" x14ac:dyDescent="0.3">
      <c r="A176" s="164" t="s">
        <v>433</v>
      </c>
      <c r="B176" s="165">
        <v>4487</v>
      </c>
      <c r="C176" s="166">
        <v>3.8181959999999999</v>
      </c>
      <c r="D176" s="166">
        <v>4.4793000000000003E-3</v>
      </c>
      <c r="E176" s="166">
        <v>1.7102699999999998E-2</v>
      </c>
      <c r="F176" s="166">
        <v>4.3888E-3</v>
      </c>
      <c r="H176" s="164" t="s">
        <v>437</v>
      </c>
      <c r="I176" s="184">
        <v>949487829</v>
      </c>
      <c r="J176" s="166">
        <v>8.3090000000000004E-3</v>
      </c>
      <c r="K176" s="185">
        <v>7889304.5499999998</v>
      </c>
      <c r="M176" s="191" t="s">
        <v>435</v>
      </c>
      <c r="N176" s="192">
        <v>28602474</v>
      </c>
      <c r="P176" s="201">
        <v>173</v>
      </c>
      <c r="Q176" s="202" t="s">
        <v>436</v>
      </c>
      <c r="R176" s="185">
        <v>2807005</v>
      </c>
      <c r="S176" s="185">
        <v>816418.03</v>
      </c>
      <c r="T176" s="185">
        <v>3623423</v>
      </c>
      <c r="V176" s="164" t="s">
        <v>434</v>
      </c>
      <c r="W176" s="166">
        <v>332</v>
      </c>
      <c r="X176" s="166">
        <v>3.3365459999999998</v>
      </c>
      <c r="Y176" s="166">
        <v>4.8879999999999996E-4</v>
      </c>
      <c r="Z176" s="166">
        <v>1.6308E-3</v>
      </c>
      <c r="AA176" s="166">
        <v>4.6480000000000002E-4</v>
      </c>
      <c r="AC176" s="164" t="s">
        <v>437</v>
      </c>
      <c r="AD176" s="185">
        <v>947131646</v>
      </c>
      <c r="AE176" s="166">
        <v>1.10014E-2</v>
      </c>
      <c r="AF176" s="185">
        <v>8335849.0599999996</v>
      </c>
      <c r="AH176" s="164" t="s">
        <v>436</v>
      </c>
      <c r="AI176" s="166">
        <v>911</v>
      </c>
      <c r="AJ176" s="166">
        <v>922</v>
      </c>
      <c r="AK176" s="166">
        <v>0.98806939999999999</v>
      </c>
      <c r="AL176" s="166">
        <v>3.2239E-3</v>
      </c>
      <c r="AN176" s="164" t="s">
        <v>437</v>
      </c>
      <c r="AO176" s="185">
        <v>947131646</v>
      </c>
      <c r="AP176" s="166">
        <v>3.5588999999999998E-3</v>
      </c>
      <c r="AQ176" s="185">
        <v>674141.13</v>
      </c>
      <c r="AS176" s="191" t="s">
        <v>497</v>
      </c>
      <c r="AT176" s="192">
        <v>2807005</v>
      </c>
      <c r="AV176" s="201">
        <v>175</v>
      </c>
      <c r="AW176" s="202" t="s">
        <v>438</v>
      </c>
      <c r="AX176" s="185">
        <v>9740630</v>
      </c>
      <c r="AY176" s="185">
        <v>2112839.64</v>
      </c>
      <c r="AZ176" s="185">
        <v>740599.52</v>
      </c>
      <c r="BA176" s="185">
        <v>12594069</v>
      </c>
      <c r="BC176" s="201">
        <v>174</v>
      </c>
      <c r="BD176" s="202" t="s">
        <v>437</v>
      </c>
      <c r="BE176" s="185">
        <v>22830042</v>
      </c>
      <c r="BF176" s="185">
        <v>8335849.0599999996</v>
      </c>
      <c r="BG176" s="185">
        <v>674141.13</v>
      </c>
      <c r="BH176" s="185">
        <v>31840032</v>
      </c>
    </row>
    <row r="177" spans="1:60" ht="34.5" thickBot="1" x14ac:dyDescent="0.3">
      <c r="A177" s="164" t="s">
        <v>434</v>
      </c>
      <c r="B177" s="166">
        <v>417</v>
      </c>
      <c r="C177" s="166">
        <v>3.358384</v>
      </c>
      <c r="D177" s="166">
        <v>4.1629999999999998E-4</v>
      </c>
      <c r="E177" s="166">
        <v>1.3979999999999999E-3</v>
      </c>
      <c r="F177" s="166">
        <v>3.5879999999999999E-4</v>
      </c>
      <c r="H177" s="164" t="s">
        <v>438</v>
      </c>
      <c r="I177" s="184">
        <v>949487829</v>
      </c>
      <c r="J177" s="166">
        <v>2.1881000000000001E-3</v>
      </c>
      <c r="K177" s="185">
        <v>2077566.93</v>
      </c>
      <c r="M177" s="191" t="s">
        <v>497</v>
      </c>
      <c r="N177" s="192">
        <v>2807005</v>
      </c>
      <c r="P177" s="201">
        <v>174</v>
      </c>
      <c r="Q177" s="202" t="s">
        <v>437</v>
      </c>
      <c r="R177" s="185">
        <v>22830042</v>
      </c>
      <c r="S177" s="185">
        <v>7889304.5499999998</v>
      </c>
      <c r="T177" s="185">
        <v>30719347</v>
      </c>
      <c r="V177" s="164" t="s">
        <v>435</v>
      </c>
      <c r="W177" s="165">
        <v>3802</v>
      </c>
      <c r="X177" s="166">
        <v>3.5164849999999999</v>
      </c>
      <c r="Y177" s="166">
        <v>5.5972000000000001E-3</v>
      </c>
      <c r="Z177" s="166">
        <v>1.9682499999999999E-2</v>
      </c>
      <c r="AA177" s="166">
        <v>5.6093000000000002E-3</v>
      </c>
      <c r="AC177" s="164" t="s">
        <v>438</v>
      </c>
      <c r="AD177" s="185">
        <v>947131646</v>
      </c>
      <c r="AE177" s="166">
        <v>2.7885000000000002E-3</v>
      </c>
      <c r="AF177" s="185">
        <v>2112839.64</v>
      </c>
      <c r="AH177" s="164" t="s">
        <v>437</v>
      </c>
      <c r="AI177" s="165">
        <v>8272</v>
      </c>
      <c r="AJ177" s="165">
        <v>7584</v>
      </c>
      <c r="AK177" s="166">
        <v>1.0907172999999999</v>
      </c>
      <c r="AL177" s="166">
        <v>3.5588999999999998E-3</v>
      </c>
      <c r="AN177" s="164" t="s">
        <v>438</v>
      </c>
      <c r="AO177" s="185">
        <v>947131646</v>
      </c>
      <c r="AP177" s="166">
        <v>3.9097000000000003E-3</v>
      </c>
      <c r="AQ177" s="185">
        <v>740599.52</v>
      </c>
      <c r="AS177" s="191" t="s">
        <v>437</v>
      </c>
      <c r="AT177" s="192">
        <v>22830042</v>
      </c>
      <c r="AV177" s="201">
        <v>176</v>
      </c>
      <c r="AW177" s="202" t="s">
        <v>439</v>
      </c>
      <c r="AX177" s="185">
        <v>4093305</v>
      </c>
      <c r="AY177" s="185">
        <v>1358564.73</v>
      </c>
      <c r="AZ177" s="185">
        <v>513861.66</v>
      </c>
      <c r="BA177" s="185">
        <v>5965731</v>
      </c>
      <c r="BC177" s="201">
        <v>175</v>
      </c>
      <c r="BD177" s="202" t="s">
        <v>438</v>
      </c>
      <c r="BE177" s="185">
        <v>9740630</v>
      </c>
      <c r="BF177" s="185">
        <v>2112839.64</v>
      </c>
      <c r="BG177" s="185">
        <v>740599.52</v>
      </c>
      <c r="BH177" s="185">
        <v>12594069</v>
      </c>
    </row>
    <row r="178" spans="1:60" ht="23.25" thickBot="1" x14ac:dyDescent="0.3">
      <c r="A178" s="164" t="s">
        <v>435</v>
      </c>
      <c r="B178" s="165">
        <v>5538</v>
      </c>
      <c r="C178" s="166">
        <v>3.8130329999999999</v>
      </c>
      <c r="D178" s="166">
        <v>5.5285000000000004E-3</v>
      </c>
      <c r="E178" s="166">
        <v>2.10802E-2</v>
      </c>
      <c r="F178" s="166">
        <v>5.4095000000000002E-3</v>
      </c>
      <c r="H178" s="164" t="s">
        <v>439</v>
      </c>
      <c r="I178" s="184">
        <v>949487829</v>
      </c>
      <c r="J178" s="166">
        <v>9.2829999999999996E-4</v>
      </c>
      <c r="K178" s="185">
        <v>881363.06</v>
      </c>
      <c r="M178" s="191" t="s">
        <v>437</v>
      </c>
      <c r="N178" s="192">
        <v>22830042</v>
      </c>
      <c r="P178" s="201">
        <v>175</v>
      </c>
      <c r="Q178" s="202" t="s">
        <v>438</v>
      </c>
      <c r="R178" s="185">
        <v>9740630</v>
      </c>
      <c r="S178" s="185">
        <v>2077566.93</v>
      </c>
      <c r="T178" s="185">
        <v>11818197</v>
      </c>
      <c r="V178" s="164" t="s">
        <v>436</v>
      </c>
      <c r="W178" s="166">
        <v>922</v>
      </c>
      <c r="X178" s="166">
        <v>3.4617420000000001</v>
      </c>
      <c r="Y178" s="166">
        <v>1.3573000000000001E-3</v>
      </c>
      <c r="Z178" s="166">
        <v>4.6988000000000004E-3</v>
      </c>
      <c r="AA178" s="166">
        <v>1.3391E-3</v>
      </c>
      <c r="AC178" s="164" t="s">
        <v>439</v>
      </c>
      <c r="AD178" s="185">
        <v>947131646</v>
      </c>
      <c r="AE178" s="166">
        <v>1.7930000000000001E-3</v>
      </c>
      <c r="AF178" s="185">
        <v>1358564.73</v>
      </c>
      <c r="AH178" s="164" t="s">
        <v>438</v>
      </c>
      <c r="AI178" s="165">
        <v>2182</v>
      </c>
      <c r="AJ178" s="165">
        <v>1821</v>
      </c>
      <c r="AK178" s="166">
        <v>1.1982427</v>
      </c>
      <c r="AL178" s="166">
        <v>3.9097000000000003E-3</v>
      </c>
      <c r="AN178" s="164" t="s">
        <v>439</v>
      </c>
      <c r="AO178" s="185">
        <v>947131646</v>
      </c>
      <c r="AP178" s="166">
        <v>2.7127000000000002E-3</v>
      </c>
      <c r="AQ178" s="185">
        <v>513861.66</v>
      </c>
      <c r="AS178" s="191" t="s">
        <v>438</v>
      </c>
      <c r="AT178" s="192">
        <v>9740630</v>
      </c>
      <c r="AV178" s="201">
        <v>177</v>
      </c>
      <c r="AW178" s="202" t="s">
        <v>440</v>
      </c>
      <c r="AX178" s="185">
        <v>47884691</v>
      </c>
      <c r="AY178" s="185">
        <v>11232443.539999999</v>
      </c>
      <c r="AZ178" s="185">
        <v>752415.3</v>
      </c>
      <c r="BA178" s="185">
        <v>59869550</v>
      </c>
      <c r="BC178" s="201">
        <v>176</v>
      </c>
      <c r="BD178" s="202" t="s">
        <v>439</v>
      </c>
      <c r="BE178" s="185">
        <v>4093305</v>
      </c>
      <c r="BF178" s="185">
        <v>1358564.73</v>
      </c>
      <c r="BG178" s="185">
        <v>513861.66</v>
      </c>
      <c r="BH178" s="185">
        <v>5965731</v>
      </c>
    </row>
    <row r="179" spans="1:60" ht="23.25" thickBot="1" x14ac:dyDescent="0.3">
      <c r="A179" s="164" t="s">
        <v>436</v>
      </c>
      <c r="B179" s="166">
        <v>911</v>
      </c>
      <c r="C179" s="166">
        <v>3.684456</v>
      </c>
      <c r="D179" s="166">
        <v>9.0939999999999999E-4</v>
      </c>
      <c r="E179" s="166">
        <v>3.3508000000000001E-3</v>
      </c>
      <c r="F179" s="166">
        <v>8.5990000000000003E-4</v>
      </c>
      <c r="H179" s="164" t="s">
        <v>440</v>
      </c>
      <c r="I179" s="184">
        <v>949487829</v>
      </c>
      <c r="J179" s="166">
        <v>1.13811E-2</v>
      </c>
      <c r="K179" s="185">
        <v>10806171.08</v>
      </c>
      <c r="M179" s="191" t="s">
        <v>438</v>
      </c>
      <c r="N179" s="192">
        <v>9740630</v>
      </c>
      <c r="P179" s="201">
        <v>176</v>
      </c>
      <c r="Q179" s="202" t="s">
        <v>439</v>
      </c>
      <c r="R179" s="185">
        <v>4093305</v>
      </c>
      <c r="S179" s="185">
        <v>881363.06</v>
      </c>
      <c r="T179" s="185">
        <v>4974668</v>
      </c>
      <c r="V179" s="164" t="s">
        <v>437</v>
      </c>
      <c r="W179" s="165">
        <v>7584</v>
      </c>
      <c r="X179" s="166">
        <v>3.4574940000000001</v>
      </c>
      <c r="Y179" s="166">
        <v>1.1165E-2</v>
      </c>
      <c r="Z179" s="166">
        <v>3.86028E-2</v>
      </c>
      <c r="AA179" s="166">
        <v>1.10014E-2</v>
      </c>
      <c r="AC179" s="164" t="s">
        <v>440</v>
      </c>
      <c r="AD179" s="185">
        <v>947131646</v>
      </c>
      <c r="AE179" s="166">
        <v>1.48243E-2</v>
      </c>
      <c r="AF179" s="185">
        <v>11232443.539999999</v>
      </c>
      <c r="AH179" s="164" t="s">
        <v>439</v>
      </c>
      <c r="AI179" s="165">
        <v>1001</v>
      </c>
      <c r="AJ179" s="165">
        <v>1204</v>
      </c>
      <c r="AK179" s="166">
        <v>0.83139529999999995</v>
      </c>
      <c r="AL179" s="166">
        <v>2.7127000000000002E-3</v>
      </c>
      <c r="AN179" s="164" t="s">
        <v>440</v>
      </c>
      <c r="AO179" s="185">
        <v>947131646</v>
      </c>
      <c r="AP179" s="166">
        <v>3.9721000000000001E-3</v>
      </c>
      <c r="AQ179" s="185">
        <v>752415.3</v>
      </c>
      <c r="AS179" s="191" t="s">
        <v>439</v>
      </c>
      <c r="AT179" s="192">
        <v>4093305</v>
      </c>
      <c r="AV179" s="201">
        <v>178</v>
      </c>
      <c r="AW179" s="202" t="s">
        <v>441</v>
      </c>
      <c r="AX179" s="185">
        <v>37994625</v>
      </c>
      <c r="AY179" s="185">
        <v>4011852.49</v>
      </c>
      <c r="AZ179" s="185">
        <v>980657.12</v>
      </c>
      <c r="BA179" s="185">
        <v>42987135</v>
      </c>
      <c r="BC179" s="201">
        <v>177</v>
      </c>
      <c r="BD179" s="202" t="s">
        <v>440</v>
      </c>
      <c r="BE179" s="185">
        <v>47884691</v>
      </c>
      <c r="BF179" s="185">
        <v>11232443.539999999</v>
      </c>
      <c r="BG179" s="185">
        <v>752415.3</v>
      </c>
      <c r="BH179" s="185">
        <v>59869550</v>
      </c>
    </row>
    <row r="180" spans="1:60" ht="23.25" thickBot="1" x14ac:dyDescent="0.3">
      <c r="A180" s="164" t="s">
        <v>437</v>
      </c>
      <c r="B180" s="165">
        <v>8272</v>
      </c>
      <c r="C180" s="166">
        <v>3.9210950000000002</v>
      </c>
      <c r="D180" s="166">
        <v>8.2576999999999998E-3</v>
      </c>
      <c r="E180" s="166">
        <v>3.2379400000000003E-2</v>
      </c>
      <c r="F180" s="166">
        <v>8.3090000000000004E-3</v>
      </c>
      <c r="H180" s="164" t="s">
        <v>441</v>
      </c>
      <c r="I180" s="184">
        <v>949487829</v>
      </c>
      <c r="J180" s="166">
        <v>5.8980999999999999E-3</v>
      </c>
      <c r="K180" s="185">
        <v>5600187.6600000001</v>
      </c>
      <c r="M180" s="191" t="s">
        <v>439</v>
      </c>
      <c r="N180" s="192">
        <v>4093305</v>
      </c>
      <c r="P180" s="201">
        <v>177</v>
      </c>
      <c r="Q180" s="202" t="s">
        <v>440</v>
      </c>
      <c r="R180" s="185">
        <v>47884691</v>
      </c>
      <c r="S180" s="185">
        <v>10806171.08</v>
      </c>
      <c r="T180" s="185">
        <v>58690862</v>
      </c>
      <c r="V180" s="164" t="s">
        <v>438</v>
      </c>
      <c r="W180" s="165">
        <v>1821</v>
      </c>
      <c r="X180" s="166">
        <v>3.6497790000000001</v>
      </c>
      <c r="Y180" s="166">
        <v>2.6808000000000001E-3</v>
      </c>
      <c r="Z180" s="166">
        <v>9.7844000000000004E-3</v>
      </c>
      <c r="AA180" s="166">
        <v>2.7885000000000002E-3</v>
      </c>
      <c r="AC180" s="164" t="s">
        <v>441</v>
      </c>
      <c r="AD180" s="185">
        <v>947131646</v>
      </c>
      <c r="AE180" s="166">
        <v>5.2947000000000003E-3</v>
      </c>
      <c r="AF180" s="185">
        <v>4011852.49</v>
      </c>
      <c r="AH180" s="164" t="s">
        <v>440</v>
      </c>
      <c r="AI180" s="165">
        <v>11795</v>
      </c>
      <c r="AJ180" s="165">
        <v>9689</v>
      </c>
      <c r="AK180" s="166">
        <v>1.2173598999999999</v>
      </c>
      <c r="AL180" s="166">
        <v>3.9721000000000001E-3</v>
      </c>
      <c r="AN180" s="164" t="s">
        <v>441</v>
      </c>
      <c r="AO180" s="185">
        <v>947131646</v>
      </c>
      <c r="AP180" s="166">
        <v>5.1770000000000002E-3</v>
      </c>
      <c r="AQ180" s="185">
        <v>980657.12</v>
      </c>
      <c r="AS180" s="191" t="s">
        <v>440</v>
      </c>
      <c r="AT180" s="192">
        <v>47884691</v>
      </c>
      <c r="AV180" s="201">
        <v>179</v>
      </c>
      <c r="AW180" s="202" t="s">
        <v>442</v>
      </c>
      <c r="AX180" s="185">
        <v>33891582</v>
      </c>
      <c r="AY180" s="185">
        <v>3225667.69</v>
      </c>
      <c r="AZ180" s="185">
        <v>1337228.19</v>
      </c>
      <c r="BA180" s="185">
        <v>38454478</v>
      </c>
      <c r="BC180" s="201">
        <v>178</v>
      </c>
      <c r="BD180" s="202" t="s">
        <v>441</v>
      </c>
      <c r="BE180" s="185">
        <v>37994625</v>
      </c>
      <c r="BF180" s="185">
        <v>4011852.49</v>
      </c>
      <c r="BG180" s="185">
        <v>980657.12</v>
      </c>
      <c r="BH180" s="185">
        <v>42987135</v>
      </c>
    </row>
    <row r="181" spans="1:60" ht="23.25" thickBot="1" x14ac:dyDescent="0.3">
      <c r="A181" s="164" t="s">
        <v>438</v>
      </c>
      <c r="B181" s="165">
        <v>2182</v>
      </c>
      <c r="C181" s="166">
        <v>3.9145289999999999</v>
      </c>
      <c r="D181" s="166">
        <v>2.1781999999999999E-3</v>
      </c>
      <c r="E181" s="166">
        <v>8.5267999999999993E-3</v>
      </c>
      <c r="F181" s="166">
        <v>2.1881000000000001E-3</v>
      </c>
      <c r="H181" s="164" t="s">
        <v>442</v>
      </c>
      <c r="I181" s="184">
        <v>949487829</v>
      </c>
      <c r="J181" s="166">
        <v>6.1663999999999998E-3</v>
      </c>
      <c r="K181" s="185">
        <v>5854923.5099999998</v>
      </c>
      <c r="M181" s="191" t="s">
        <v>440</v>
      </c>
      <c r="N181" s="192">
        <v>47884691</v>
      </c>
      <c r="P181" s="201">
        <v>178</v>
      </c>
      <c r="Q181" s="202" t="s">
        <v>441</v>
      </c>
      <c r="R181" s="185">
        <v>37994625</v>
      </c>
      <c r="S181" s="185">
        <v>5600187.6600000001</v>
      </c>
      <c r="T181" s="185">
        <v>43594813</v>
      </c>
      <c r="V181" s="164" t="s">
        <v>439</v>
      </c>
      <c r="W181" s="165">
        <v>1204</v>
      </c>
      <c r="X181" s="166">
        <v>3.5494720000000002</v>
      </c>
      <c r="Y181" s="166">
        <v>1.7725E-3</v>
      </c>
      <c r="Z181" s="166">
        <v>6.2913999999999999E-3</v>
      </c>
      <c r="AA181" s="166">
        <v>1.7930000000000001E-3</v>
      </c>
      <c r="AC181" s="164" t="s">
        <v>442</v>
      </c>
      <c r="AD181" s="185">
        <v>947131646</v>
      </c>
      <c r="AE181" s="166">
        <v>4.2572E-3</v>
      </c>
      <c r="AF181" s="185">
        <v>3225667.69</v>
      </c>
      <c r="AH181" s="164" t="s">
        <v>441</v>
      </c>
      <c r="AI181" s="165">
        <v>5677</v>
      </c>
      <c r="AJ181" s="165">
        <v>3578</v>
      </c>
      <c r="AK181" s="166">
        <v>1.5866406</v>
      </c>
      <c r="AL181" s="166">
        <v>5.1770000000000002E-3</v>
      </c>
      <c r="AN181" s="164" t="s">
        <v>442</v>
      </c>
      <c r="AO181" s="185">
        <v>947131646</v>
      </c>
      <c r="AP181" s="166">
        <v>7.0594000000000004E-3</v>
      </c>
      <c r="AQ181" s="185">
        <v>1337228.19</v>
      </c>
      <c r="AS181" s="191" t="s">
        <v>441</v>
      </c>
      <c r="AT181" s="192">
        <v>37994625</v>
      </c>
      <c r="AV181" s="201">
        <v>180</v>
      </c>
      <c r="AW181" s="202" t="s">
        <v>443</v>
      </c>
      <c r="AX181" s="185">
        <v>25457030</v>
      </c>
      <c r="AY181" s="185">
        <v>3328092.15</v>
      </c>
      <c r="AZ181" s="185">
        <v>1057105.45</v>
      </c>
      <c r="BA181" s="185">
        <v>29842228</v>
      </c>
      <c r="BC181" s="201">
        <v>179</v>
      </c>
      <c r="BD181" s="202" t="s">
        <v>442</v>
      </c>
      <c r="BE181" s="185">
        <v>33891582</v>
      </c>
      <c r="BF181" s="185">
        <v>3225667.69</v>
      </c>
      <c r="BG181" s="185">
        <v>1337228.19</v>
      </c>
      <c r="BH181" s="185">
        <v>38454478</v>
      </c>
    </row>
    <row r="182" spans="1:60" ht="23.25" thickBot="1" x14ac:dyDescent="0.3">
      <c r="A182" s="164" t="s">
        <v>439</v>
      </c>
      <c r="B182" s="165">
        <v>1001</v>
      </c>
      <c r="C182" s="166">
        <v>3.6199279999999998</v>
      </c>
      <c r="D182" s="166">
        <v>9.9930000000000006E-4</v>
      </c>
      <c r="E182" s="166">
        <v>3.6172999999999999E-3</v>
      </c>
      <c r="F182" s="166">
        <v>9.2829999999999996E-4</v>
      </c>
      <c r="H182" s="164" t="s">
        <v>443</v>
      </c>
      <c r="I182" s="184">
        <v>949487829</v>
      </c>
      <c r="J182" s="166">
        <v>4.8275999999999996E-3</v>
      </c>
      <c r="K182" s="185">
        <v>4583779.6100000003</v>
      </c>
      <c r="M182" s="191" t="s">
        <v>441</v>
      </c>
      <c r="N182" s="192">
        <v>37994625</v>
      </c>
      <c r="P182" s="201">
        <v>179</v>
      </c>
      <c r="Q182" s="202" t="s">
        <v>442</v>
      </c>
      <c r="R182" s="185">
        <v>33891582</v>
      </c>
      <c r="S182" s="185">
        <v>5854923.5099999998</v>
      </c>
      <c r="T182" s="185">
        <v>39746506</v>
      </c>
      <c r="V182" s="164" t="s">
        <v>440</v>
      </c>
      <c r="W182" s="165">
        <v>9689</v>
      </c>
      <c r="X182" s="166">
        <v>3.646744</v>
      </c>
      <c r="Y182" s="166">
        <v>1.4263899999999999E-2</v>
      </c>
      <c r="Z182" s="166">
        <v>5.2016699999999999E-2</v>
      </c>
      <c r="AA182" s="166">
        <v>1.48243E-2</v>
      </c>
      <c r="AC182" s="164" t="s">
        <v>443</v>
      </c>
      <c r="AD182" s="185">
        <v>947131646</v>
      </c>
      <c r="AE182" s="166">
        <v>4.3923E-3</v>
      </c>
      <c r="AF182" s="185">
        <v>3328092.15</v>
      </c>
      <c r="AH182" s="164" t="s">
        <v>442</v>
      </c>
      <c r="AI182" s="165">
        <v>6363</v>
      </c>
      <c r="AJ182" s="165">
        <v>2941</v>
      </c>
      <c r="AK182" s="166">
        <v>2.1635498000000002</v>
      </c>
      <c r="AL182" s="166">
        <v>7.0594000000000004E-3</v>
      </c>
      <c r="AN182" s="164" t="s">
        <v>443</v>
      </c>
      <c r="AO182" s="185">
        <v>947131646</v>
      </c>
      <c r="AP182" s="166">
        <v>5.5805999999999998E-3</v>
      </c>
      <c r="AQ182" s="185">
        <v>1057105.45</v>
      </c>
      <c r="AS182" s="191" t="s">
        <v>442</v>
      </c>
      <c r="AT182" s="192">
        <v>33891582</v>
      </c>
      <c r="AV182" s="201">
        <v>181</v>
      </c>
      <c r="AW182" s="202" t="s">
        <v>444</v>
      </c>
      <c r="AX182" s="185">
        <v>4812087</v>
      </c>
      <c r="AY182" s="185">
        <v>1175411.3899999999</v>
      </c>
      <c r="AZ182" s="185">
        <v>954768.57</v>
      </c>
      <c r="BA182" s="185">
        <v>6942267</v>
      </c>
      <c r="BC182" s="201">
        <v>180</v>
      </c>
      <c r="BD182" s="202" t="s">
        <v>443</v>
      </c>
      <c r="BE182" s="185">
        <v>25457030</v>
      </c>
      <c r="BF182" s="185">
        <v>3328092.15</v>
      </c>
      <c r="BG182" s="185">
        <v>1057105.45</v>
      </c>
      <c r="BH182" s="185">
        <v>29842228</v>
      </c>
    </row>
    <row r="183" spans="1:60" ht="23.25" thickBot="1" x14ac:dyDescent="0.3">
      <c r="A183" s="164" t="s">
        <v>440</v>
      </c>
      <c r="B183" s="165">
        <v>11795</v>
      </c>
      <c r="C183" s="166">
        <v>3.7666309999999998</v>
      </c>
      <c r="D183" s="166">
        <v>1.1774700000000001E-2</v>
      </c>
      <c r="E183" s="166">
        <v>4.4350800000000003E-2</v>
      </c>
      <c r="F183" s="166">
        <v>1.13811E-2</v>
      </c>
      <c r="H183" s="164" t="s">
        <v>444</v>
      </c>
      <c r="I183" s="184">
        <v>949487829</v>
      </c>
      <c r="J183" s="166">
        <v>1.5115E-3</v>
      </c>
      <c r="K183" s="185">
        <v>1435112.91</v>
      </c>
      <c r="M183" s="191" t="s">
        <v>442</v>
      </c>
      <c r="N183" s="192">
        <v>33891582</v>
      </c>
      <c r="P183" s="201">
        <v>180</v>
      </c>
      <c r="Q183" s="202" t="s">
        <v>443</v>
      </c>
      <c r="R183" s="185">
        <v>25457030</v>
      </c>
      <c r="S183" s="185">
        <v>4583779.6100000003</v>
      </c>
      <c r="T183" s="185">
        <v>30040810</v>
      </c>
      <c r="V183" s="164" t="s">
        <v>441</v>
      </c>
      <c r="W183" s="165">
        <v>3578</v>
      </c>
      <c r="X183" s="166">
        <v>3.5270739999999998</v>
      </c>
      <c r="Y183" s="166">
        <v>5.2674000000000002E-3</v>
      </c>
      <c r="Z183" s="166">
        <v>1.8578600000000001E-2</v>
      </c>
      <c r="AA183" s="166">
        <v>5.2947000000000003E-3</v>
      </c>
      <c r="AC183" s="164" t="s">
        <v>444</v>
      </c>
      <c r="AD183" s="185">
        <v>947131646</v>
      </c>
      <c r="AE183" s="166">
        <v>1.5513E-3</v>
      </c>
      <c r="AF183" s="185">
        <v>1175411.3899999999</v>
      </c>
      <c r="AH183" s="164" t="s">
        <v>443</v>
      </c>
      <c r="AI183" s="165">
        <v>5249</v>
      </c>
      <c r="AJ183" s="165">
        <v>3069</v>
      </c>
      <c r="AK183" s="166">
        <v>1.7103291</v>
      </c>
      <c r="AL183" s="166">
        <v>5.5805999999999998E-3</v>
      </c>
      <c r="AN183" s="164" t="s">
        <v>444</v>
      </c>
      <c r="AO183" s="185">
        <v>947131646</v>
      </c>
      <c r="AP183" s="166">
        <v>5.0403000000000002E-3</v>
      </c>
      <c r="AQ183" s="185">
        <v>954768.57</v>
      </c>
      <c r="AS183" s="191" t="s">
        <v>443</v>
      </c>
      <c r="AT183" s="192">
        <v>25457030</v>
      </c>
      <c r="AV183" s="201">
        <v>182</v>
      </c>
      <c r="AW183" s="202" t="s">
        <v>445</v>
      </c>
      <c r="AX183" s="185">
        <v>2758193</v>
      </c>
      <c r="AY183" s="185">
        <v>1153943.8899999999</v>
      </c>
      <c r="AZ183" s="185">
        <v>680866.95</v>
      </c>
      <c r="BA183" s="185">
        <v>4593004</v>
      </c>
      <c r="BC183" s="201">
        <v>181</v>
      </c>
      <c r="BD183" s="202" t="s">
        <v>444</v>
      </c>
      <c r="BE183" s="185">
        <v>4812087</v>
      </c>
      <c r="BF183" s="185">
        <v>1175411.3899999999</v>
      </c>
      <c r="BG183" s="185">
        <v>954768.57</v>
      </c>
      <c r="BH183" s="185">
        <v>6942267</v>
      </c>
    </row>
    <row r="184" spans="1:60" ht="15.75" thickBot="1" x14ac:dyDescent="0.3">
      <c r="A184" s="164" t="s">
        <v>441</v>
      </c>
      <c r="B184" s="165">
        <v>5677</v>
      </c>
      <c r="C184" s="166">
        <v>4.0556729999999996</v>
      </c>
      <c r="D184" s="166">
        <v>5.6671999999999998E-3</v>
      </c>
      <c r="E184" s="166">
        <v>2.2984399999999999E-2</v>
      </c>
      <c r="F184" s="166">
        <v>5.8980999999999999E-3</v>
      </c>
      <c r="H184" s="164" t="s">
        <v>445</v>
      </c>
      <c r="I184" s="184">
        <v>949487829</v>
      </c>
      <c r="J184" s="166">
        <v>1.1175E-3</v>
      </c>
      <c r="K184" s="185">
        <v>1061080.1599999999</v>
      </c>
      <c r="M184" s="191" t="s">
        <v>443</v>
      </c>
      <c r="N184" s="192">
        <v>25457030</v>
      </c>
      <c r="P184" s="201">
        <v>181</v>
      </c>
      <c r="Q184" s="202" t="s">
        <v>444</v>
      </c>
      <c r="R184" s="185">
        <v>4812087</v>
      </c>
      <c r="S184" s="185">
        <v>1435112.91</v>
      </c>
      <c r="T184" s="185">
        <v>6247200</v>
      </c>
      <c r="V184" s="164" t="s">
        <v>442</v>
      </c>
      <c r="W184" s="165">
        <v>2941</v>
      </c>
      <c r="X184" s="166">
        <v>3.4501230000000001</v>
      </c>
      <c r="Y184" s="166">
        <v>4.3296999999999997E-3</v>
      </c>
      <c r="Z184" s="166">
        <v>1.49379E-2</v>
      </c>
      <c r="AA184" s="166">
        <v>4.2572E-3</v>
      </c>
      <c r="AC184" s="164" t="s">
        <v>445</v>
      </c>
      <c r="AD184" s="185">
        <v>947131646</v>
      </c>
      <c r="AE184" s="166">
        <v>1.5229E-3</v>
      </c>
      <c r="AF184" s="185">
        <v>1153943.8899999999</v>
      </c>
      <c r="AH184" s="164" t="s">
        <v>444</v>
      </c>
      <c r="AI184" s="165">
        <v>1605</v>
      </c>
      <c r="AJ184" s="165">
        <v>1039</v>
      </c>
      <c r="AK184" s="166">
        <v>1.5447546000000001</v>
      </c>
      <c r="AL184" s="166">
        <v>5.0403000000000002E-3</v>
      </c>
      <c r="AN184" s="164" t="s">
        <v>445</v>
      </c>
      <c r="AO184" s="185">
        <v>947131646</v>
      </c>
      <c r="AP184" s="166">
        <v>3.5944000000000002E-3</v>
      </c>
      <c r="AQ184" s="185">
        <v>680866.95</v>
      </c>
      <c r="AS184" s="191" t="s">
        <v>444</v>
      </c>
      <c r="AT184" s="192">
        <v>4812087</v>
      </c>
      <c r="AV184" s="201">
        <v>183</v>
      </c>
      <c r="AW184" s="202" t="s">
        <v>446</v>
      </c>
      <c r="AX184" s="185">
        <v>22755818</v>
      </c>
      <c r="AY184" s="185">
        <v>5067150.83</v>
      </c>
      <c r="AZ184" s="185">
        <v>985896.43</v>
      </c>
      <c r="BA184" s="185">
        <v>28808865</v>
      </c>
      <c r="BC184" s="201">
        <v>182</v>
      </c>
      <c r="BD184" s="202" t="s">
        <v>445</v>
      </c>
      <c r="BE184" s="185">
        <v>2758193</v>
      </c>
      <c r="BF184" s="185">
        <v>1153943.8899999999</v>
      </c>
      <c r="BG184" s="185">
        <v>680866.95</v>
      </c>
      <c r="BH184" s="185">
        <v>4593004</v>
      </c>
    </row>
    <row r="185" spans="1:60" ht="15.75" thickBot="1" x14ac:dyDescent="0.3">
      <c r="A185" s="164" t="s">
        <v>442</v>
      </c>
      <c r="B185" s="165">
        <v>6363</v>
      </c>
      <c r="C185" s="166">
        <v>3.7830189999999999</v>
      </c>
      <c r="D185" s="166">
        <v>6.352E-3</v>
      </c>
      <c r="E185" s="166">
        <v>2.40299E-2</v>
      </c>
      <c r="F185" s="166">
        <v>6.1663999999999998E-3</v>
      </c>
      <c r="H185" s="164" t="s">
        <v>446</v>
      </c>
      <c r="I185" s="184">
        <v>949487829</v>
      </c>
      <c r="J185" s="166">
        <v>7.2998000000000004E-3</v>
      </c>
      <c r="K185" s="185">
        <v>6931043.0199999996</v>
      </c>
      <c r="M185" s="191" t="s">
        <v>444</v>
      </c>
      <c r="N185" s="192">
        <v>4812087</v>
      </c>
      <c r="P185" s="201">
        <v>182</v>
      </c>
      <c r="Q185" s="202" t="s">
        <v>445</v>
      </c>
      <c r="R185" s="185">
        <v>2758193</v>
      </c>
      <c r="S185" s="185">
        <v>1061080.1599999999</v>
      </c>
      <c r="T185" s="185">
        <v>3819273</v>
      </c>
      <c r="V185" s="164" t="s">
        <v>443</v>
      </c>
      <c r="W185" s="165">
        <v>3069</v>
      </c>
      <c r="X185" s="166">
        <v>3.4112100000000001</v>
      </c>
      <c r="Y185" s="166">
        <v>4.5180999999999997E-3</v>
      </c>
      <c r="Z185" s="166">
        <v>1.5412199999999999E-2</v>
      </c>
      <c r="AA185" s="166">
        <v>4.3923E-3</v>
      </c>
      <c r="AC185" s="164" t="s">
        <v>446</v>
      </c>
      <c r="AD185" s="185">
        <v>947131646</v>
      </c>
      <c r="AE185" s="166">
        <v>6.6874999999999999E-3</v>
      </c>
      <c r="AF185" s="185">
        <v>5067150.83</v>
      </c>
      <c r="AH185" s="164" t="s">
        <v>445</v>
      </c>
      <c r="AI185" s="165">
        <v>1171</v>
      </c>
      <c r="AJ185" s="165">
        <v>1063</v>
      </c>
      <c r="AK185" s="166">
        <v>1.1015991999999999</v>
      </c>
      <c r="AL185" s="166">
        <v>3.5944000000000002E-3</v>
      </c>
      <c r="AN185" s="164" t="s">
        <v>446</v>
      </c>
      <c r="AO185" s="185">
        <v>947131646</v>
      </c>
      <c r="AP185" s="166">
        <v>5.2046000000000002E-3</v>
      </c>
      <c r="AQ185" s="185">
        <v>985896.43</v>
      </c>
      <c r="AS185" s="191" t="s">
        <v>445</v>
      </c>
      <c r="AT185" s="192">
        <v>2758193</v>
      </c>
      <c r="AV185" s="201">
        <v>184</v>
      </c>
      <c r="AW185" s="202" t="s">
        <v>447</v>
      </c>
      <c r="AX185" s="185">
        <v>12800340</v>
      </c>
      <c r="AY185" s="185">
        <v>2929599.48</v>
      </c>
      <c r="AZ185" s="185">
        <v>825714.21</v>
      </c>
      <c r="BA185" s="185">
        <v>16555654</v>
      </c>
      <c r="BC185" s="201">
        <v>183</v>
      </c>
      <c r="BD185" s="202" t="s">
        <v>446</v>
      </c>
      <c r="BE185" s="185">
        <v>22755818</v>
      </c>
      <c r="BF185" s="185">
        <v>5067150.83</v>
      </c>
      <c r="BG185" s="185">
        <v>985896.43</v>
      </c>
      <c r="BH185" s="185">
        <v>28808865</v>
      </c>
    </row>
    <row r="186" spans="1:60" ht="15.75" thickBot="1" x14ac:dyDescent="0.3">
      <c r="A186" s="164" t="s">
        <v>443</v>
      </c>
      <c r="B186" s="165">
        <v>5249</v>
      </c>
      <c r="C186" s="166">
        <v>3.5902639999999999</v>
      </c>
      <c r="D186" s="166">
        <v>5.2399999999999999E-3</v>
      </c>
      <c r="E186" s="166">
        <v>1.8812800000000001E-2</v>
      </c>
      <c r="F186" s="166">
        <v>4.8275999999999996E-3</v>
      </c>
      <c r="H186" s="164" t="s">
        <v>447</v>
      </c>
      <c r="I186" s="184">
        <v>949487829</v>
      </c>
      <c r="J186" s="166">
        <v>3.5420999999999998E-3</v>
      </c>
      <c r="K186" s="185">
        <v>3363221.32</v>
      </c>
      <c r="M186" s="191" t="s">
        <v>445</v>
      </c>
      <c r="N186" s="192">
        <v>2758193</v>
      </c>
      <c r="P186" s="201">
        <v>183</v>
      </c>
      <c r="Q186" s="202" t="s">
        <v>446</v>
      </c>
      <c r="R186" s="185">
        <v>22755818</v>
      </c>
      <c r="S186" s="185">
        <v>6931043.0199999996</v>
      </c>
      <c r="T186" s="185">
        <v>29686861</v>
      </c>
      <c r="V186" s="164" t="s">
        <v>444</v>
      </c>
      <c r="W186" s="165">
        <v>1039</v>
      </c>
      <c r="X186" s="166">
        <v>3.5586419999999999</v>
      </c>
      <c r="Y186" s="166">
        <v>1.5296000000000001E-3</v>
      </c>
      <c r="Z186" s="166">
        <v>5.4432999999999999E-3</v>
      </c>
      <c r="AA186" s="166">
        <v>1.5513E-3</v>
      </c>
      <c r="AC186" s="164" t="s">
        <v>447</v>
      </c>
      <c r="AD186" s="185">
        <v>947131646</v>
      </c>
      <c r="AE186" s="166">
        <v>3.8663999999999999E-3</v>
      </c>
      <c r="AF186" s="185">
        <v>2929599.48</v>
      </c>
      <c r="AH186" s="164" t="s">
        <v>446</v>
      </c>
      <c r="AI186" s="165">
        <v>6926</v>
      </c>
      <c r="AJ186" s="165">
        <v>4342</v>
      </c>
      <c r="AK186" s="166">
        <v>1.5951175</v>
      </c>
      <c r="AL186" s="166">
        <v>5.2046000000000002E-3</v>
      </c>
      <c r="AN186" s="164" t="s">
        <v>447</v>
      </c>
      <c r="AO186" s="185">
        <v>947131646</v>
      </c>
      <c r="AP186" s="166">
        <v>4.359E-3</v>
      </c>
      <c r="AQ186" s="185">
        <v>825714.21</v>
      </c>
      <c r="AS186" s="191" t="s">
        <v>446</v>
      </c>
      <c r="AT186" s="192">
        <v>22755818</v>
      </c>
      <c r="AV186" s="201">
        <v>185</v>
      </c>
      <c r="AW186" s="202" t="s">
        <v>448</v>
      </c>
      <c r="AX186" s="185">
        <v>6433858</v>
      </c>
      <c r="AY186" s="185">
        <v>2111083.4500000002</v>
      </c>
      <c r="AZ186" s="185">
        <v>553816.42000000004</v>
      </c>
      <c r="BA186" s="185">
        <v>9098758</v>
      </c>
      <c r="BC186" s="201">
        <v>184</v>
      </c>
      <c r="BD186" s="202" t="s">
        <v>447</v>
      </c>
      <c r="BE186" s="185">
        <v>12800340</v>
      </c>
      <c r="BF186" s="185">
        <v>2929599.48</v>
      </c>
      <c r="BG186" s="185">
        <v>825714.21</v>
      </c>
      <c r="BH186" s="185">
        <v>16555654</v>
      </c>
    </row>
    <row r="187" spans="1:60" ht="15.75" thickBot="1" x14ac:dyDescent="0.3">
      <c r="A187" s="164" t="s">
        <v>444</v>
      </c>
      <c r="B187" s="165">
        <v>1605</v>
      </c>
      <c r="C187" s="166">
        <v>3.6761249999999999</v>
      </c>
      <c r="D187" s="166">
        <v>1.6022E-3</v>
      </c>
      <c r="E187" s="166">
        <v>5.8900000000000003E-3</v>
      </c>
      <c r="F187" s="166">
        <v>1.5115E-3</v>
      </c>
      <c r="H187" s="164" t="s">
        <v>448</v>
      </c>
      <c r="I187" s="184">
        <v>949487829</v>
      </c>
      <c r="J187" s="166">
        <v>1.536E-3</v>
      </c>
      <c r="K187" s="185">
        <v>1458385.42</v>
      </c>
      <c r="M187" s="191" t="s">
        <v>446</v>
      </c>
      <c r="N187" s="192">
        <v>22755818</v>
      </c>
      <c r="P187" s="201">
        <v>184</v>
      </c>
      <c r="Q187" s="202" t="s">
        <v>447</v>
      </c>
      <c r="R187" s="185">
        <v>12800340</v>
      </c>
      <c r="S187" s="185">
        <v>3363221.32</v>
      </c>
      <c r="T187" s="185">
        <v>16163561</v>
      </c>
      <c r="V187" s="164" t="s">
        <v>445</v>
      </c>
      <c r="W187" s="165">
        <v>1063</v>
      </c>
      <c r="X187" s="166">
        <v>3.4147690000000002</v>
      </c>
      <c r="Y187" s="166">
        <v>1.5648999999999999E-3</v>
      </c>
      <c r="Z187" s="166">
        <v>5.3438000000000001E-3</v>
      </c>
      <c r="AA187" s="166">
        <v>1.5229E-3</v>
      </c>
      <c r="AC187" s="164" t="s">
        <v>448</v>
      </c>
      <c r="AD187" s="185">
        <v>947131646</v>
      </c>
      <c r="AE187" s="166">
        <v>2.7862E-3</v>
      </c>
      <c r="AF187" s="185">
        <v>2111083.4500000002</v>
      </c>
      <c r="AH187" s="164" t="s">
        <v>447</v>
      </c>
      <c r="AI187" s="165">
        <v>3400</v>
      </c>
      <c r="AJ187" s="165">
        <v>2545</v>
      </c>
      <c r="AK187" s="166">
        <v>1.3359528000000001</v>
      </c>
      <c r="AL187" s="166">
        <v>4.359E-3</v>
      </c>
      <c r="AN187" s="164" t="s">
        <v>448</v>
      </c>
      <c r="AO187" s="185">
        <v>947131646</v>
      </c>
      <c r="AP187" s="166">
        <v>2.9237E-3</v>
      </c>
      <c r="AQ187" s="185">
        <v>553816.42000000004</v>
      </c>
      <c r="AS187" s="191" t="s">
        <v>447</v>
      </c>
      <c r="AT187" s="192">
        <v>12800340</v>
      </c>
      <c r="AV187" s="201">
        <v>186</v>
      </c>
      <c r="AW187" s="202" t="s">
        <v>449</v>
      </c>
      <c r="AX187" s="185">
        <v>50781317</v>
      </c>
      <c r="AY187" s="185">
        <v>6267220.1299999999</v>
      </c>
      <c r="AZ187" s="185">
        <v>1155957.6399999999</v>
      </c>
      <c r="BA187" s="185">
        <v>58204495</v>
      </c>
      <c r="BC187" s="201">
        <v>185</v>
      </c>
      <c r="BD187" s="202" t="s">
        <v>448</v>
      </c>
      <c r="BE187" s="185">
        <v>6433858</v>
      </c>
      <c r="BF187" s="185">
        <v>2111083.4500000002</v>
      </c>
      <c r="BG187" s="185">
        <v>553816.42000000004</v>
      </c>
      <c r="BH187" s="185">
        <v>9098758</v>
      </c>
    </row>
    <row r="188" spans="1:60" ht="15.75" thickBot="1" x14ac:dyDescent="0.3">
      <c r="A188" s="164" t="s">
        <v>445</v>
      </c>
      <c r="B188" s="165">
        <v>1171</v>
      </c>
      <c r="C188" s="166">
        <v>3.7253790000000002</v>
      </c>
      <c r="D188" s="166">
        <v>1.1689999999999999E-3</v>
      </c>
      <c r="E188" s="166">
        <v>4.3549000000000001E-3</v>
      </c>
      <c r="F188" s="166">
        <v>1.1175E-3</v>
      </c>
      <c r="H188" s="164" t="s">
        <v>449</v>
      </c>
      <c r="I188" s="184">
        <v>949487829</v>
      </c>
      <c r="J188" s="166">
        <v>1.06058E-2</v>
      </c>
      <c r="K188" s="185">
        <v>10070039.140000001</v>
      </c>
      <c r="M188" s="191" t="s">
        <v>447</v>
      </c>
      <c r="N188" s="192">
        <v>12800340</v>
      </c>
      <c r="P188" s="201">
        <v>185</v>
      </c>
      <c r="Q188" s="202" t="s">
        <v>448</v>
      </c>
      <c r="R188" s="185">
        <v>6433858</v>
      </c>
      <c r="S188" s="185">
        <v>1458385.42</v>
      </c>
      <c r="T188" s="185">
        <v>7892243</v>
      </c>
      <c r="V188" s="164" t="s">
        <v>446</v>
      </c>
      <c r="W188" s="165">
        <v>4342</v>
      </c>
      <c r="X188" s="166">
        <v>3.6709960000000001</v>
      </c>
      <c r="Y188" s="166">
        <v>6.3921999999999998E-3</v>
      </c>
      <c r="Z188" s="166">
        <v>2.3465699999999999E-2</v>
      </c>
      <c r="AA188" s="166">
        <v>6.6874999999999999E-3</v>
      </c>
      <c r="AC188" s="164" t="s">
        <v>449</v>
      </c>
      <c r="AD188" s="185">
        <v>947131646</v>
      </c>
      <c r="AE188" s="166">
        <v>8.2713000000000005E-3</v>
      </c>
      <c r="AF188" s="185">
        <v>6267220.1299999999</v>
      </c>
      <c r="AH188" s="164" t="s">
        <v>448</v>
      </c>
      <c r="AI188" s="165">
        <v>1629</v>
      </c>
      <c r="AJ188" s="165">
        <v>1818</v>
      </c>
      <c r="AK188" s="166">
        <v>0.89603960000000005</v>
      </c>
      <c r="AL188" s="166">
        <v>2.9237E-3</v>
      </c>
      <c r="AN188" s="164" t="s">
        <v>449</v>
      </c>
      <c r="AO188" s="185">
        <v>947131646</v>
      </c>
      <c r="AP188" s="166">
        <v>6.1024E-3</v>
      </c>
      <c r="AQ188" s="185">
        <v>1155957.6399999999</v>
      </c>
      <c r="AS188" s="191" t="s">
        <v>448</v>
      </c>
      <c r="AT188" s="192">
        <v>6433858</v>
      </c>
      <c r="AV188" s="201">
        <v>187</v>
      </c>
      <c r="AW188" s="202" t="s">
        <v>450</v>
      </c>
      <c r="AX188" s="185">
        <v>11152176</v>
      </c>
      <c r="AY188" s="185">
        <v>1867464.98</v>
      </c>
      <c r="AZ188" s="185">
        <v>921802.56</v>
      </c>
      <c r="BA188" s="185">
        <v>13941444</v>
      </c>
      <c r="BC188" s="201">
        <v>186</v>
      </c>
      <c r="BD188" s="202" t="s">
        <v>449</v>
      </c>
      <c r="BE188" s="185">
        <v>50781317</v>
      </c>
      <c r="BF188" s="185">
        <v>6267220.1299999999</v>
      </c>
      <c r="BG188" s="185">
        <v>1155957.6399999999</v>
      </c>
      <c r="BH188" s="185">
        <v>58204495</v>
      </c>
    </row>
    <row r="189" spans="1:60" ht="15.75" thickBot="1" x14ac:dyDescent="0.3">
      <c r="A189" s="164" t="s">
        <v>446</v>
      </c>
      <c r="B189" s="165">
        <v>6926</v>
      </c>
      <c r="C189" s="166">
        <v>4.1142940000000001</v>
      </c>
      <c r="D189" s="166">
        <v>6.9141000000000003E-3</v>
      </c>
      <c r="E189" s="166">
        <v>2.84465E-2</v>
      </c>
      <c r="F189" s="166">
        <v>7.2998000000000004E-3</v>
      </c>
      <c r="H189" s="164" t="s">
        <v>450</v>
      </c>
      <c r="I189" s="184">
        <v>949487829</v>
      </c>
      <c r="J189" s="166">
        <v>2.2292000000000002E-3</v>
      </c>
      <c r="K189" s="185">
        <v>2116630.77</v>
      </c>
      <c r="M189" s="191" t="s">
        <v>448</v>
      </c>
      <c r="N189" s="192">
        <v>6433858</v>
      </c>
      <c r="P189" s="201">
        <v>186</v>
      </c>
      <c r="Q189" s="202" t="s">
        <v>449</v>
      </c>
      <c r="R189" s="185">
        <v>50781317</v>
      </c>
      <c r="S189" s="185">
        <v>10070039.140000001</v>
      </c>
      <c r="T189" s="185">
        <v>60851356</v>
      </c>
      <c r="V189" s="164" t="s">
        <v>447</v>
      </c>
      <c r="W189" s="165">
        <v>2545</v>
      </c>
      <c r="X189" s="166">
        <v>3.621016</v>
      </c>
      <c r="Y189" s="166">
        <v>3.7466999999999999E-3</v>
      </c>
      <c r="Z189" s="166">
        <v>1.35668E-2</v>
      </c>
      <c r="AA189" s="166">
        <v>3.8663999999999999E-3</v>
      </c>
      <c r="AC189" s="164" t="s">
        <v>450</v>
      </c>
      <c r="AD189" s="185">
        <v>947131646</v>
      </c>
      <c r="AE189" s="166">
        <v>2.4646E-3</v>
      </c>
      <c r="AF189" s="185">
        <v>1867464.98</v>
      </c>
      <c r="AH189" s="164" t="s">
        <v>449</v>
      </c>
      <c r="AI189" s="165">
        <v>10913</v>
      </c>
      <c r="AJ189" s="165">
        <v>5835</v>
      </c>
      <c r="AK189" s="166">
        <v>1.8702656</v>
      </c>
      <c r="AL189" s="166">
        <v>6.1024E-3</v>
      </c>
      <c r="AN189" s="164" t="s">
        <v>450</v>
      </c>
      <c r="AO189" s="185">
        <v>947131646</v>
      </c>
      <c r="AP189" s="166">
        <v>4.8662999999999996E-3</v>
      </c>
      <c r="AQ189" s="185">
        <v>921802.56</v>
      </c>
      <c r="AS189" s="191" t="s">
        <v>449</v>
      </c>
      <c r="AT189" s="192">
        <v>50781317</v>
      </c>
      <c r="AV189" s="201">
        <v>188</v>
      </c>
      <c r="AW189" s="202" t="s">
        <v>451</v>
      </c>
      <c r="AX189" s="185">
        <v>35175908</v>
      </c>
      <c r="AY189" s="185">
        <v>4198451.49</v>
      </c>
      <c r="AZ189" s="185">
        <v>794540.21</v>
      </c>
      <c r="BA189" s="185">
        <v>40168900</v>
      </c>
      <c r="BC189" s="201">
        <v>187</v>
      </c>
      <c r="BD189" s="202" t="s">
        <v>450</v>
      </c>
      <c r="BE189" s="185">
        <v>11152176</v>
      </c>
      <c r="BF189" s="185">
        <v>1867464.98</v>
      </c>
      <c r="BG189" s="185">
        <v>921802.56</v>
      </c>
      <c r="BH189" s="185">
        <v>13941444</v>
      </c>
    </row>
    <row r="190" spans="1:60" ht="15.75" thickBot="1" x14ac:dyDescent="0.3">
      <c r="A190" s="164" t="s">
        <v>447</v>
      </c>
      <c r="B190" s="165">
        <v>3400</v>
      </c>
      <c r="C190" s="166">
        <v>4.066827</v>
      </c>
      <c r="D190" s="166">
        <v>3.3941000000000002E-3</v>
      </c>
      <c r="E190" s="166">
        <v>1.38034E-2</v>
      </c>
      <c r="F190" s="166">
        <v>3.5420999999999998E-3</v>
      </c>
      <c r="H190" s="164" t="s">
        <v>451</v>
      </c>
      <c r="I190" s="184">
        <v>949487829</v>
      </c>
      <c r="J190" s="166">
        <v>4.3985999999999999E-3</v>
      </c>
      <c r="K190" s="185">
        <v>4176378.51</v>
      </c>
      <c r="M190" s="191" t="s">
        <v>449</v>
      </c>
      <c r="N190" s="192">
        <v>50781317</v>
      </c>
      <c r="P190" s="201">
        <v>187</v>
      </c>
      <c r="Q190" s="202" t="s">
        <v>450</v>
      </c>
      <c r="R190" s="185">
        <v>11152176</v>
      </c>
      <c r="S190" s="185">
        <v>2116630.77</v>
      </c>
      <c r="T190" s="185">
        <v>13268807</v>
      </c>
      <c r="V190" s="164" t="s">
        <v>448</v>
      </c>
      <c r="W190" s="165">
        <v>1818</v>
      </c>
      <c r="X190" s="166">
        <v>3.6527630000000002</v>
      </c>
      <c r="Y190" s="166">
        <v>2.6763999999999998E-3</v>
      </c>
      <c r="Z190" s="166">
        <v>9.7762999999999999E-3</v>
      </c>
      <c r="AA190" s="166">
        <v>2.7862E-3</v>
      </c>
      <c r="AC190" s="164" t="s">
        <v>451</v>
      </c>
      <c r="AD190" s="185">
        <v>947131646</v>
      </c>
      <c r="AE190" s="166">
        <v>5.5409999999999999E-3</v>
      </c>
      <c r="AF190" s="185">
        <v>4198451.49</v>
      </c>
      <c r="AH190" s="164" t="s">
        <v>450</v>
      </c>
      <c r="AI190" s="165">
        <v>2346</v>
      </c>
      <c r="AJ190" s="165">
        <v>1573</v>
      </c>
      <c r="AK190" s="166">
        <v>1.4914177</v>
      </c>
      <c r="AL190" s="166">
        <v>4.8662999999999996E-3</v>
      </c>
      <c r="AN190" s="164" t="s">
        <v>451</v>
      </c>
      <c r="AO190" s="185">
        <v>947131646</v>
      </c>
      <c r="AP190" s="166">
        <v>4.1945000000000003E-3</v>
      </c>
      <c r="AQ190" s="185">
        <v>794540.21</v>
      </c>
      <c r="AS190" s="191" t="s">
        <v>450</v>
      </c>
      <c r="AT190" s="192">
        <v>11152176</v>
      </c>
      <c r="AV190" s="201">
        <v>189</v>
      </c>
      <c r="AW190" s="202" t="s">
        <v>452</v>
      </c>
      <c r="AX190" s="185">
        <v>8016613</v>
      </c>
      <c r="AY190" s="185">
        <v>2137028.31</v>
      </c>
      <c r="AZ190" s="185">
        <v>1265144.07</v>
      </c>
      <c r="BA190" s="185">
        <v>11418785</v>
      </c>
      <c r="BC190" s="201">
        <v>188</v>
      </c>
      <c r="BD190" s="202" t="s">
        <v>451</v>
      </c>
      <c r="BE190" s="185">
        <v>35175908</v>
      </c>
      <c r="BF190" s="185">
        <v>4198451.49</v>
      </c>
      <c r="BG190" s="185">
        <v>794540.21</v>
      </c>
      <c r="BH190" s="185">
        <v>40168900</v>
      </c>
    </row>
    <row r="191" spans="1:60" ht="23.25" thickBot="1" x14ac:dyDescent="0.3">
      <c r="A191" s="164" t="s">
        <v>448</v>
      </c>
      <c r="B191" s="165">
        <v>1629</v>
      </c>
      <c r="C191" s="166">
        <v>3.6806999999999999</v>
      </c>
      <c r="D191" s="166">
        <v>1.6262E-3</v>
      </c>
      <c r="E191" s="166">
        <v>5.9855000000000004E-3</v>
      </c>
      <c r="F191" s="166">
        <v>1.536E-3</v>
      </c>
      <c r="H191" s="164" t="s">
        <v>452</v>
      </c>
      <c r="I191" s="184">
        <v>949487829</v>
      </c>
      <c r="J191" s="166">
        <v>3.9547999999999996E-3</v>
      </c>
      <c r="K191" s="185">
        <v>3755059.01</v>
      </c>
      <c r="M191" s="191" t="s">
        <v>450</v>
      </c>
      <c r="N191" s="192">
        <v>11152176</v>
      </c>
      <c r="P191" s="201">
        <v>188</v>
      </c>
      <c r="Q191" s="202" t="s">
        <v>451</v>
      </c>
      <c r="R191" s="185">
        <v>35175908</v>
      </c>
      <c r="S191" s="185">
        <v>4176378.51</v>
      </c>
      <c r="T191" s="185">
        <v>39352287</v>
      </c>
      <c r="V191" s="164" t="s">
        <v>449</v>
      </c>
      <c r="W191" s="165">
        <v>5835</v>
      </c>
      <c r="X191" s="166">
        <v>3.3786559999999999</v>
      </c>
      <c r="Y191" s="166">
        <v>8.5900999999999998E-3</v>
      </c>
      <c r="Z191" s="166">
        <v>2.90231E-2</v>
      </c>
      <c r="AA191" s="166">
        <v>8.2713000000000005E-3</v>
      </c>
      <c r="AC191" s="164" t="s">
        <v>452</v>
      </c>
      <c r="AD191" s="185">
        <v>947131646</v>
      </c>
      <c r="AE191" s="166">
        <v>2.8203999999999998E-3</v>
      </c>
      <c r="AF191" s="185">
        <v>2137028.31</v>
      </c>
      <c r="AH191" s="164" t="s">
        <v>451</v>
      </c>
      <c r="AI191" s="165">
        <v>4615</v>
      </c>
      <c r="AJ191" s="165">
        <v>3590</v>
      </c>
      <c r="AK191" s="166">
        <v>1.2855152999999999</v>
      </c>
      <c r="AL191" s="166">
        <v>4.1945000000000003E-3</v>
      </c>
      <c r="AN191" s="164" t="s">
        <v>452</v>
      </c>
      <c r="AO191" s="185">
        <v>947131646</v>
      </c>
      <c r="AP191" s="166">
        <v>6.6788000000000004E-3</v>
      </c>
      <c r="AQ191" s="185">
        <v>1265144.07</v>
      </c>
      <c r="AS191" s="191" t="s">
        <v>451</v>
      </c>
      <c r="AT191" s="192">
        <v>35175908</v>
      </c>
      <c r="AV191" s="201">
        <v>190</v>
      </c>
      <c r="AW191" s="202" t="s">
        <v>453</v>
      </c>
      <c r="AX191" s="185">
        <v>1551408</v>
      </c>
      <c r="AY191" s="185">
        <v>328558.52</v>
      </c>
      <c r="AZ191" s="185">
        <v>1024356.04</v>
      </c>
      <c r="BA191" s="185">
        <v>2904323</v>
      </c>
      <c r="BC191" s="201">
        <v>189</v>
      </c>
      <c r="BD191" s="202" t="s">
        <v>452</v>
      </c>
      <c r="BE191" s="185">
        <v>8016613</v>
      </c>
      <c r="BF191" s="185">
        <v>2137028.31</v>
      </c>
      <c r="BG191" s="185">
        <v>1265144.07</v>
      </c>
      <c r="BH191" s="185">
        <v>11418785</v>
      </c>
    </row>
    <row r="192" spans="1:60" ht="23.25" thickBot="1" x14ac:dyDescent="0.3">
      <c r="A192" s="164" t="s">
        <v>449</v>
      </c>
      <c r="B192" s="165">
        <v>10913</v>
      </c>
      <c r="C192" s="166">
        <v>3.7937280000000002</v>
      </c>
      <c r="D192" s="166">
        <v>1.08942E-2</v>
      </c>
      <c r="E192" s="166">
        <v>4.1329600000000001E-2</v>
      </c>
      <c r="F192" s="166">
        <v>1.06058E-2</v>
      </c>
      <c r="H192" s="164" t="s">
        <v>453</v>
      </c>
      <c r="I192" s="184">
        <v>949487829</v>
      </c>
      <c r="J192" s="166">
        <v>4.5770000000000001E-4</v>
      </c>
      <c r="K192" s="185">
        <v>434552.63</v>
      </c>
      <c r="M192" s="191" t="s">
        <v>451</v>
      </c>
      <c r="N192" s="192">
        <v>35175908</v>
      </c>
      <c r="P192" s="201">
        <v>189</v>
      </c>
      <c r="Q192" s="202" t="s">
        <v>452</v>
      </c>
      <c r="R192" s="185">
        <v>8016613</v>
      </c>
      <c r="S192" s="185">
        <v>3755059.01</v>
      </c>
      <c r="T192" s="185">
        <v>11771672</v>
      </c>
      <c r="V192" s="164" t="s">
        <v>450</v>
      </c>
      <c r="W192" s="165">
        <v>1573</v>
      </c>
      <c r="X192" s="166">
        <v>3.7345100000000002</v>
      </c>
      <c r="Y192" s="166">
        <v>2.3157E-3</v>
      </c>
      <c r="Z192" s="166">
        <v>8.6481000000000006E-3</v>
      </c>
      <c r="AA192" s="166">
        <v>2.4646E-3</v>
      </c>
      <c r="AC192" s="164" t="s">
        <v>453</v>
      </c>
      <c r="AD192" s="185">
        <v>947131646</v>
      </c>
      <c r="AE192" s="166">
        <v>4.3360000000000002E-4</v>
      </c>
      <c r="AF192" s="185">
        <v>328558.52</v>
      </c>
      <c r="AH192" s="164" t="s">
        <v>452</v>
      </c>
      <c r="AI192" s="165">
        <v>4057</v>
      </c>
      <c r="AJ192" s="165">
        <v>1982</v>
      </c>
      <c r="AK192" s="166">
        <v>2.0469222999999999</v>
      </c>
      <c r="AL192" s="166">
        <v>6.6788000000000004E-3</v>
      </c>
      <c r="AN192" s="164" t="s">
        <v>453</v>
      </c>
      <c r="AO192" s="185">
        <v>947131646</v>
      </c>
      <c r="AP192" s="166">
        <v>5.4076999999999997E-3</v>
      </c>
      <c r="AQ192" s="185">
        <v>1024356.04</v>
      </c>
      <c r="AS192" s="191" t="s">
        <v>452</v>
      </c>
      <c r="AT192" s="192">
        <v>8016613</v>
      </c>
      <c r="AV192" s="201">
        <v>191</v>
      </c>
      <c r="AW192" s="202" t="s">
        <v>454</v>
      </c>
      <c r="AX192" s="185">
        <v>8861895</v>
      </c>
      <c r="AY192" s="185">
        <v>2951598.81</v>
      </c>
      <c r="AZ192" s="185">
        <v>610153.35</v>
      </c>
      <c r="BA192" s="185">
        <v>12423647</v>
      </c>
      <c r="BC192" s="201">
        <v>190</v>
      </c>
      <c r="BD192" s="202" t="s">
        <v>453</v>
      </c>
      <c r="BE192" s="185">
        <v>1551408</v>
      </c>
      <c r="BF192" s="185">
        <v>328558.52</v>
      </c>
      <c r="BG192" s="185">
        <v>1024356.04</v>
      </c>
      <c r="BH192" s="185">
        <v>2904323</v>
      </c>
    </row>
    <row r="193" spans="1:60" ht="23.25" thickBot="1" x14ac:dyDescent="0.3">
      <c r="A193" s="164" t="s">
        <v>450</v>
      </c>
      <c r="B193" s="165">
        <v>2346</v>
      </c>
      <c r="C193" s="166">
        <v>3.7093370000000001</v>
      </c>
      <c r="D193" s="166">
        <v>2.3419999999999999E-3</v>
      </c>
      <c r="E193" s="166">
        <v>8.6870999999999997E-3</v>
      </c>
      <c r="F193" s="166">
        <v>2.2292000000000002E-3</v>
      </c>
      <c r="H193" s="164" t="s">
        <v>454</v>
      </c>
      <c r="I193" s="184">
        <v>949487829</v>
      </c>
      <c r="J193" s="166">
        <v>2.6540000000000001E-3</v>
      </c>
      <c r="K193" s="185">
        <v>2519984.17</v>
      </c>
      <c r="M193" s="191" t="s">
        <v>452</v>
      </c>
      <c r="N193" s="192">
        <v>8016613</v>
      </c>
      <c r="P193" s="201">
        <v>190</v>
      </c>
      <c r="Q193" s="202" t="s">
        <v>453</v>
      </c>
      <c r="R193" s="185">
        <v>1551408</v>
      </c>
      <c r="S193" s="185">
        <v>434552.63</v>
      </c>
      <c r="T193" s="185">
        <v>1985961</v>
      </c>
      <c r="V193" s="164" t="s">
        <v>451</v>
      </c>
      <c r="W193" s="165">
        <v>3590</v>
      </c>
      <c r="X193" s="166">
        <v>3.6787869999999998</v>
      </c>
      <c r="Y193" s="166">
        <v>5.2851E-3</v>
      </c>
      <c r="Z193" s="166">
        <v>1.94428E-2</v>
      </c>
      <c r="AA193" s="166">
        <v>5.5409999999999999E-3</v>
      </c>
      <c r="AC193" s="164" t="s">
        <v>454</v>
      </c>
      <c r="AD193" s="185">
        <v>947131646</v>
      </c>
      <c r="AE193" s="166">
        <v>3.8953999999999998E-3</v>
      </c>
      <c r="AF193" s="185">
        <v>2951598.81</v>
      </c>
      <c r="AH193" s="164" t="s">
        <v>453</v>
      </c>
      <c r="AI193" s="166">
        <v>474</v>
      </c>
      <c r="AJ193" s="166">
        <v>286</v>
      </c>
      <c r="AK193" s="166">
        <v>1.6573427000000001</v>
      </c>
      <c r="AL193" s="166">
        <v>5.4076999999999997E-3</v>
      </c>
      <c r="AN193" s="164" t="s">
        <v>454</v>
      </c>
      <c r="AO193" s="185">
        <v>947131646</v>
      </c>
      <c r="AP193" s="166">
        <v>3.2211000000000002E-3</v>
      </c>
      <c r="AQ193" s="185">
        <v>610153.35</v>
      </c>
      <c r="AS193" s="191" t="s">
        <v>453</v>
      </c>
      <c r="AT193" s="192">
        <v>1551408</v>
      </c>
      <c r="AV193" s="201">
        <v>192</v>
      </c>
      <c r="AW193" s="202" t="s">
        <v>455</v>
      </c>
      <c r="AX193" s="185">
        <v>8411081</v>
      </c>
      <c r="AY193" s="185">
        <v>1712255.77</v>
      </c>
      <c r="AZ193" s="185">
        <v>419702.53</v>
      </c>
      <c r="BA193" s="185">
        <v>10543039</v>
      </c>
      <c r="BC193" s="201">
        <v>191</v>
      </c>
      <c r="BD193" s="202" t="s">
        <v>454</v>
      </c>
      <c r="BE193" s="185">
        <v>8861895</v>
      </c>
      <c r="BF193" s="185">
        <v>2951598.81</v>
      </c>
      <c r="BG193" s="185">
        <v>610153.35</v>
      </c>
      <c r="BH193" s="185">
        <v>12423647</v>
      </c>
    </row>
    <row r="194" spans="1:60" ht="23.25" thickBot="1" x14ac:dyDescent="0.3">
      <c r="A194" s="164" t="s">
        <v>451</v>
      </c>
      <c r="B194" s="165">
        <v>4615</v>
      </c>
      <c r="C194" s="166">
        <v>3.7205520000000001</v>
      </c>
      <c r="D194" s="166">
        <v>4.607E-3</v>
      </c>
      <c r="E194" s="166">
        <v>1.7140699999999998E-2</v>
      </c>
      <c r="F194" s="166">
        <v>4.3985999999999999E-3</v>
      </c>
      <c r="H194" s="164" t="s">
        <v>455</v>
      </c>
      <c r="I194" s="184">
        <v>949487829</v>
      </c>
      <c r="J194" s="166">
        <v>9.9339999999999997E-4</v>
      </c>
      <c r="K194" s="185">
        <v>943180.07</v>
      </c>
      <c r="M194" s="191" t="s">
        <v>453</v>
      </c>
      <c r="N194" s="192">
        <v>1551408</v>
      </c>
      <c r="P194" s="201">
        <v>191</v>
      </c>
      <c r="Q194" s="202" t="s">
        <v>454</v>
      </c>
      <c r="R194" s="185">
        <v>8861895</v>
      </c>
      <c r="S194" s="185">
        <v>2519984.17</v>
      </c>
      <c r="T194" s="185">
        <v>11381879</v>
      </c>
      <c r="V194" s="164" t="s">
        <v>452</v>
      </c>
      <c r="W194" s="165">
        <v>1982</v>
      </c>
      <c r="X194" s="166">
        <v>3.3916930000000001</v>
      </c>
      <c r="Y194" s="166">
        <v>2.9177999999999999E-3</v>
      </c>
      <c r="Z194" s="166">
        <v>9.8963999999999996E-3</v>
      </c>
      <c r="AA194" s="166">
        <v>2.8203999999999998E-3</v>
      </c>
      <c r="AC194" s="164" t="s">
        <v>455</v>
      </c>
      <c r="AD194" s="185">
        <v>947131646</v>
      </c>
      <c r="AE194" s="166">
        <v>2.2598000000000002E-3</v>
      </c>
      <c r="AF194" s="185">
        <v>1712255.77</v>
      </c>
      <c r="AH194" s="164" t="s">
        <v>454</v>
      </c>
      <c r="AI194" s="165">
        <v>2620</v>
      </c>
      <c r="AJ194" s="165">
        <v>2654</v>
      </c>
      <c r="AK194" s="166">
        <v>0.98718910000000004</v>
      </c>
      <c r="AL194" s="166">
        <v>3.2211000000000002E-3</v>
      </c>
      <c r="AN194" s="164" t="s">
        <v>455</v>
      </c>
      <c r="AO194" s="185">
        <v>947131646</v>
      </c>
      <c r="AP194" s="166">
        <v>2.2157000000000001E-3</v>
      </c>
      <c r="AQ194" s="185">
        <v>419702.53</v>
      </c>
      <c r="AS194" s="191" t="s">
        <v>454</v>
      </c>
      <c r="AT194" s="192">
        <v>8861895</v>
      </c>
      <c r="AV194" s="201">
        <v>193</v>
      </c>
      <c r="AW194" s="202" t="s">
        <v>456</v>
      </c>
      <c r="AX194" s="185">
        <v>6847006</v>
      </c>
      <c r="AY194" s="185">
        <v>2135655.86</v>
      </c>
      <c r="AZ194" s="185">
        <v>567430.41</v>
      </c>
      <c r="BA194" s="185">
        <v>9550092</v>
      </c>
      <c r="BC194" s="201">
        <v>192</v>
      </c>
      <c r="BD194" s="202" t="s">
        <v>455</v>
      </c>
      <c r="BE194" s="185">
        <v>8411081</v>
      </c>
      <c r="BF194" s="185">
        <v>1712255.77</v>
      </c>
      <c r="BG194" s="185">
        <v>419702.53</v>
      </c>
      <c r="BH194" s="185">
        <v>10543039</v>
      </c>
    </row>
    <row r="195" spans="1:60" ht="23.25" thickBot="1" x14ac:dyDescent="0.3">
      <c r="A195" s="164" t="s">
        <v>452</v>
      </c>
      <c r="B195" s="165">
        <v>4057</v>
      </c>
      <c r="C195" s="166">
        <v>3.8053180000000002</v>
      </c>
      <c r="D195" s="166">
        <v>4.0499999999999998E-3</v>
      </c>
      <c r="E195" s="166">
        <v>1.5411599999999999E-2</v>
      </c>
      <c r="F195" s="166">
        <v>3.9547999999999996E-3</v>
      </c>
      <c r="H195" s="164" t="s">
        <v>456</v>
      </c>
      <c r="I195" s="184">
        <v>949487829</v>
      </c>
      <c r="J195" s="166">
        <v>1.7068000000000001E-3</v>
      </c>
      <c r="K195" s="185">
        <v>1620601.98</v>
      </c>
      <c r="M195" s="191" t="s">
        <v>454</v>
      </c>
      <c r="N195" s="192">
        <v>8861895</v>
      </c>
      <c r="P195" s="201">
        <v>192</v>
      </c>
      <c r="Q195" s="202" t="s">
        <v>455</v>
      </c>
      <c r="R195" s="185">
        <v>8411081</v>
      </c>
      <c r="S195" s="185">
        <v>943180.07</v>
      </c>
      <c r="T195" s="185">
        <v>9354261</v>
      </c>
      <c r="V195" s="164" t="s">
        <v>453</v>
      </c>
      <c r="W195" s="166">
        <v>286</v>
      </c>
      <c r="X195" s="166">
        <v>3.6137380000000001</v>
      </c>
      <c r="Y195" s="166">
        <v>4.2099999999999999E-4</v>
      </c>
      <c r="Z195" s="166">
        <v>1.5215000000000001E-3</v>
      </c>
      <c r="AA195" s="166">
        <v>4.3360000000000002E-4</v>
      </c>
      <c r="AC195" s="164" t="s">
        <v>456</v>
      </c>
      <c r="AD195" s="185">
        <v>947131646</v>
      </c>
      <c r="AE195" s="166">
        <v>2.8186000000000001E-3</v>
      </c>
      <c r="AF195" s="185">
        <v>2135655.86</v>
      </c>
      <c r="AH195" s="164" t="s">
        <v>455</v>
      </c>
      <c r="AI195" s="165">
        <v>1060</v>
      </c>
      <c r="AJ195" s="165">
        <v>1561</v>
      </c>
      <c r="AK195" s="166">
        <v>0.67905190000000004</v>
      </c>
      <c r="AL195" s="166">
        <v>2.2157000000000001E-3</v>
      </c>
      <c r="AN195" s="164" t="s">
        <v>456</v>
      </c>
      <c r="AO195" s="185">
        <v>947131646</v>
      </c>
      <c r="AP195" s="166">
        <v>2.9954999999999999E-3</v>
      </c>
      <c r="AQ195" s="185">
        <v>567430.41</v>
      </c>
      <c r="AS195" s="191" t="s">
        <v>455</v>
      </c>
      <c r="AT195" s="192">
        <v>8411081</v>
      </c>
      <c r="AV195" s="201">
        <v>194</v>
      </c>
      <c r="AW195" s="202" t="s">
        <v>457</v>
      </c>
      <c r="AX195" s="185">
        <v>13773604</v>
      </c>
      <c r="AY195" s="185">
        <v>4353658.33</v>
      </c>
      <c r="AZ195" s="185">
        <v>898927.74</v>
      </c>
      <c r="BA195" s="185">
        <v>19026190</v>
      </c>
      <c r="BC195" s="201">
        <v>193</v>
      </c>
      <c r="BD195" s="202" t="s">
        <v>456</v>
      </c>
      <c r="BE195" s="185">
        <v>6847006</v>
      </c>
      <c r="BF195" s="185">
        <v>2135655.86</v>
      </c>
      <c r="BG195" s="185">
        <v>567430.41</v>
      </c>
      <c r="BH195" s="185">
        <v>9550092</v>
      </c>
    </row>
    <row r="196" spans="1:60" ht="23.25" thickBot="1" x14ac:dyDescent="0.3">
      <c r="A196" s="164" t="s">
        <v>453</v>
      </c>
      <c r="B196" s="166">
        <v>474</v>
      </c>
      <c r="C196" s="166">
        <v>3.7691490000000001</v>
      </c>
      <c r="D196" s="166">
        <v>4.7320000000000001E-4</v>
      </c>
      <c r="E196" s="166">
        <v>1.7834999999999999E-3</v>
      </c>
      <c r="F196" s="166">
        <v>4.5770000000000001E-4</v>
      </c>
      <c r="H196" s="164" t="s">
        <v>457</v>
      </c>
      <c r="I196" s="184">
        <v>949487829</v>
      </c>
      <c r="J196" s="166">
        <v>5.4722E-3</v>
      </c>
      <c r="K196" s="185">
        <v>5195773.7</v>
      </c>
      <c r="M196" s="191" t="s">
        <v>455</v>
      </c>
      <c r="N196" s="192">
        <v>8411081</v>
      </c>
      <c r="P196" s="201">
        <v>193</v>
      </c>
      <c r="Q196" s="202" t="s">
        <v>456</v>
      </c>
      <c r="R196" s="185">
        <v>6847006</v>
      </c>
      <c r="S196" s="185">
        <v>1620601.98</v>
      </c>
      <c r="T196" s="185">
        <v>8467608</v>
      </c>
      <c r="V196" s="164" t="s">
        <v>454</v>
      </c>
      <c r="W196" s="165">
        <v>2654</v>
      </c>
      <c r="X196" s="166">
        <v>3.4983749999999998</v>
      </c>
      <c r="Y196" s="166">
        <v>3.9071000000000002E-3</v>
      </c>
      <c r="Z196" s="166">
        <v>1.3668700000000001E-2</v>
      </c>
      <c r="AA196" s="166">
        <v>3.8953999999999998E-3</v>
      </c>
      <c r="AC196" s="164" t="s">
        <v>457</v>
      </c>
      <c r="AD196" s="185">
        <v>947131646</v>
      </c>
      <c r="AE196" s="166">
        <v>5.7457999999999997E-3</v>
      </c>
      <c r="AF196" s="185">
        <v>4353658.33</v>
      </c>
      <c r="AH196" s="164" t="s">
        <v>456</v>
      </c>
      <c r="AI196" s="165">
        <v>1804</v>
      </c>
      <c r="AJ196" s="165">
        <v>1965</v>
      </c>
      <c r="AK196" s="166">
        <v>0.91806620000000005</v>
      </c>
      <c r="AL196" s="166">
        <v>2.9954999999999999E-3</v>
      </c>
      <c r="AN196" s="164" t="s">
        <v>457</v>
      </c>
      <c r="AO196" s="185">
        <v>947131646</v>
      </c>
      <c r="AP196" s="166">
        <v>4.7454999999999997E-3</v>
      </c>
      <c r="AQ196" s="185">
        <v>898927.74</v>
      </c>
      <c r="AS196" s="191" t="s">
        <v>456</v>
      </c>
      <c r="AT196" s="192">
        <v>6847006</v>
      </c>
      <c r="AV196" s="201">
        <v>195</v>
      </c>
      <c r="AW196" s="202" t="s">
        <v>458</v>
      </c>
      <c r="AX196" s="185">
        <v>60309680</v>
      </c>
      <c r="AY196" s="185">
        <v>15631151.91</v>
      </c>
      <c r="AZ196" s="185">
        <v>441085.01</v>
      </c>
      <c r="BA196" s="185">
        <v>76381917</v>
      </c>
      <c r="BC196" s="201">
        <v>194</v>
      </c>
      <c r="BD196" s="202" t="s">
        <v>457</v>
      </c>
      <c r="BE196" s="185">
        <v>13773604</v>
      </c>
      <c r="BF196" s="185">
        <v>4353658.33</v>
      </c>
      <c r="BG196" s="185">
        <v>898927.74</v>
      </c>
      <c r="BH196" s="185">
        <v>19026190</v>
      </c>
    </row>
    <row r="197" spans="1:60" ht="23.25" thickBot="1" x14ac:dyDescent="0.3">
      <c r="A197" s="164" t="s">
        <v>454</v>
      </c>
      <c r="B197" s="165">
        <v>2620</v>
      </c>
      <c r="C197" s="166">
        <v>3.9543560000000002</v>
      </c>
      <c r="D197" s="166">
        <v>2.6155000000000002E-3</v>
      </c>
      <c r="E197" s="166">
        <v>1.03426E-2</v>
      </c>
      <c r="F197" s="166">
        <v>2.6540000000000001E-3</v>
      </c>
      <c r="H197" s="164" t="s">
        <v>458</v>
      </c>
      <c r="I197" s="184">
        <v>949487829</v>
      </c>
      <c r="J197" s="166">
        <v>9.6957999999999992E-3</v>
      </c>
      <c r="K197" s="185">
        <v>9206039.8300000001</v>
      </c>
      <c r="M197" s="191" t="s">
        <v>456</v>
      </c>
      <c r="N197" s="192">
        <v>6847006</v>
      </c>
      <c r="P197" s="201">
        <v>194</v>
      </c>
      <c r="Q197" s="202" t="s">
        <v>457</v>
      </c>
      <c r="R197" s="185">
        <v>13773604</v>
      </c>
      <c r="S197" s="185">
        <v>5195773.7</v>
      </c>
      <c r="T197" s="185">
        <v>18969378</v>
      </c>
      <c r="V197" s="164" t="s">
        <v>455</v>
      </c>
      <c r="W197" s="165">
        <v>1561</v>
      </c>
      <c r="X197" s="166">
        <v>3.45045</v>
      </c>
      <c r="Y197" s="166">
        <v>2.2981E-3</v>
      </c>
      <c r="Z197" s="166">
        <v>7.9293000000000002E-3</v>
      </c>
      <c r="AA197" s="166">
        <v>2.2598000000000002E-3</v>
      </c>
      <c r="AC197" s="164" t="s">
        <v>458</v>
      </c>
      <c r="AD197" s="185">
        <v>947131646</v>
      </c>
      <c r="AE197" s="166">
        <v>2.0629600000000001E-2</v>
      </c>
      <c r="AF197" s="185">
        <v>15631151.91</v>
      </c>
      <c r="AH197" s="164" t="s">
        <v>457</v>
      </c>
      <c r="AI197" s="165">
        <v>5758</v>
      </c>
      <c r="AJ197" s="165">
        <v>3959</v>
      </c>
      <c r="AK197" s="166">
        <v>1.4544077</v>
      </c>
      <c r="AL197" s="166">
        <v>4.7454999999999997E-3</v>
      </c>
      <c r="AN197" s="164" t="s">
        <v>458</v>
      </c>
      <c r="AO197" s="185">
        <v>947131646</v>
      </c>
      <c r="AP197" s="166">
        <v>2.3284999999999998E-3</v>
      </c>
      <c r="AQ197" s="185">
        <v>441085.01</v>
      </c>
      <c r="AS197" s="191" t="s">
        <v>457</v>
      </c>
      <c r="AT197" s="192">
        <v>13773604</v>
      </c>
      <c r="AV197" s="201">
        <v>196</v>
      </c>
      <c r="AW197" s="202" t="s">
        <v>459</v>
      </c>
      <c r="AX197" s="185">
        <v>1590368</v>
      </c>
      <c r="AY197" s="185">
        <v>337181.6</v>
      </c>
      <c r="AZ197" s="185">
        <v>968504.36</v>
      </c>
      <c r="BA197" s="185">
        <v>2896054</v>
      </c>
      <c r="BC197" s="201">
        <v>195</v>
      </c>
      <c r="BD197" s="202" t="s">
        <v>458</v>
      </c>
      <c r="BE197" s="185">
        <v>60309680</v>
      </c>
      <c r="BF197" s="185">
        <v>15631151.91</v>
      </c>
      <c r="BG197" s="185">
        <v>441085.01</v>
      </c>
      <c r="BH197" s="185">
        <v>76381917</v>
      </c>
    </row>
    <row r="198" spans="1:60" ht="23.25" thickBot="1" x14ac:dyDescent="0.3">
      <c r="A198" s="164" t="s">
        <v>455</v>
      </c>
      <c r="B198" s="165">
        <v>1060</v>
      </c>
      <c r="C198" s="166">
        <v>3.658204</v>
      </c>
      <c r="D198" s="166">
        <v>1.0582E-3</v>
      </c>
      <c r="E198" s="166">
        <v>3.8709999999999999E-3</v>
      </c>
      <c r="F198" s="166">
        <v>9.9339999999999997E-4</v>
      </c>
      <c r="H198" s="164" t="s">
        <v>459</v>
      </c>
      <c r="I198" s="184">
        <v>949487829</v>
      </c>
      <c r="J198" s="166">
        <v>5.061E-4</v>
      </c>
      <c r="K198" s="185">
        <v>480555.08</v>
      </c>
      <c r="M198" s="191" t="s">
        <v>457</v>
      </c>
      <c r="N198" s="192">
        <v>13773604</v>
      </c>
      <c r="P198" s="201">
        <v>195</v>
      </c>
      <c r="Q198" s="202" t="s">
        <v>458</v>
      </c>
      <c r="R198" s="185">
        <v>60309680</v>
      </c>
      <c r="S198" s="185">
        <v>9206039.8300000001</v>
      </c>
      <c r="T198" s="185">
        <v>69515720</v>
      </c>
      <c r="V198" s="164" t="s">
        <v>456</v>
      </c>
      <c r="W198" s="165">
        <v>1965</v>
      </c>
      <c r="X198" s="166">
        <v>3.4188390000000002</v>
      </c>
      <c r="Y198" s="166">
        <v>2.8928000000000001E-3</v>
      </c>
      <c r="Z198" s="166">
        <v>9.8901000000000006E-3</v>
      </c>
      <c r="AA198" s="166">
        <v>2.8186000000000001E-3</v>
      </c>
      <c r="AC198" s="164" t="s">
        <v>459</v>
      </c>
      <c r="AD198" s="185">
        <v>947131646</v>
      </c>
      <c r="AE198" s="166">
        <v>4.4499999999999997E-4</v>
      </c>
      <c r="AF198" s="185">
        <v>337181.6</v>
      </c>
      <c r="AH198" s="164" t="s">
        <v>458</v>
      </c>
      <c r="AI198" s="165">
        <v>9423</v>
      </c>
      <c r="AJ198" s="165">
        <v>13204</v>
      </c>
      <c r="AK198" s="166">
        <v>0.71364740000000004</v>
      </c>
      <c r="AL198" s="166">
        <v>2.3284999999999998E-3</v>
      </c>
      <c r="AN198" s="164" t="s">
        <v>459</v>
      </c>
      <c r="AO198" s="185">
        <v>947131646</v>
      </c>
      <c r="AP198" s="166">
        <v>5.1127999999999998E-3</v>
      </c>
      <c r="AQ198" s="185">
        <v>968504.36</v>
      </c>
      <c r="AS198" s="191" t="s">
        <v>458</v>
      </c>
      <c r="AT198" s="192">
        <v>60309680</v>
      </c>
      <c r="AV198" s="201">
        <v>197</v>
      </c>
      <c r="AW198" s="202" t="s">
        <v>460</v>
      </c>
      <c r="AX198" s="185">
        <v>46926312</v>
      </c>
      <c r="AY198" s="185">
        <v>9463973.5600000005</v>
      </c>
      <c r="AZ198" s="185">
        <v>1240240.69</v>
      </c>
      <c r="BA198" s="185">
        <v>57630526</v>
      </c>
      <c r="BC198" s="201">
        <v>196</v>
      </c>
      <c r="BD198" s="202" t="s">
        <v>459</v>
      </c>
      <c r="BE198" s="185">
        <v>1590368</v>
      </c>
      <c r="BF198" s="185">
        <v>337181.6</v>
      </c>
      <c r="BG198" s="185">
        <v>968504.36</v>
      </c>
      <c r="BH198" s="185">
        <v>2896054</v>
      </c>
    </row>
    <row r="199" spans="1:60" ht="23.25" thickBot="1" x14ac:dyDescent="0.3">
      <c r="A199" s="164" t="s">
        <v>456</v>
      </c>
      <c r="B199" s="165">
        <v>1804</v>
      </c>
      <c r="C199" s="166">
        <v>3.6933379999999998</v>
      </c>
      <c r="D199" s="166">
        <v>1.8009E-3</v>
      </c>
      <c r="E199" s="166">
        <v>6.6512999999999997E-3</v>
      </c>
      <c r="F199" s="166">
        <v>1.7068000000000001E-3</v>
      </c>
      <c r="H199" s="164" t="s">
        <v>460</v>
      </c>
      <c r="I199" s="184">
        <v>949487829</v>
      </c>
      <c r="J199" s="166">
        <v>1.6866099999999998E-2</v>
      </c>
      <c r="K199" s="185">
        <v>16014196.390000001</v>
      </c>
      <c r="M199" s="191" t="s">
        <v>458</v>
      </c>
      <c r="N199" s="192">
        <v>60309680</v>
      </c>
      <c r="P199" s="201">
        <v>196</v>
      </c>
      <c r="Q199" s="202" t="s">
        <v>459</v>
      </c>
      <c r="R199" s="185">
        <v>1590368</v>
      </c>
      <c r="S199" s="185">
        <v>480555.08</v>
      </c>
      <c r="T199" s="185">
        <v>2070923</v>
      </c>
      <c r="V199" s="164" t="s">
        <v>457</v>
      </c>
      <c r="W199" s="165">
        <v>3959</v>
      </c>
      <c r="X199" s="166">
        <v>3.459225</v>
      </c>
      <c r="Y199" s="166">
        <v>5.8282999999999998E-3</v>
      </c>
      <c r="Z199" s="166">
        <v>2.0161499999999999E-2</v>
      </c>
      <c r="AA199" s="166">
        <v>5.7457999999999997E-3</v>
      </c>
      <c r="AC199" s="164" t="s">
        <v>460</v>
      </c>
      <c r="AD199" s="185">
        <v>947131646</v>
      </c>
      <c r="AE199" s="166">
        <v>1.2490299999999999E-2</v>
      </c>
      <c r="AF199" s="185">
        <v>9463973.5600000005</v>
      </c>
      <c r="AH199" s="164" t="s">
        <v>459</v>
      </c>
      <c r="AI199" s="166">
        <v>503</v>
      </c>
      <c r="AJ199" s="166">
        <v>321</v>
      </c>
      <c r="AK199" s="166">
        <v>1.5669782000000001</v>
      </c>
      <c r="AL199" s="166">
        <v>5.1127999999999998E-3</v>
      </c>
      <c r="AN199" s="164" t="s">
        <v>460</v>
      </c>
      <c r="AO199" s="185">
        <v>947131646</v>
      </c>
      <c r="AP199" s="166">
        <v>6.5474000000000001E-3</v>
      </c>
      <c r="AQ199" s="185">
        <v>1240240.69</v>
      </c>
      <c r="AS199" s="191" t="s">
        <v>459</v>
      </c>
      <c r="AT199" s="192">
        <v>1590368</v>
      </c>
      <c r="AV199" s="201">
        <v>198</v>
      </c>
      <c r="AW199" s="202" t="s">
        <v>461</v>
      </c>
      <c r="AX199" s="185">
        <v>1745280</v>
      </c>
      <c r="AY199" s="185">
        <v>594087.85</v>
      </c>
      <c r="AZ199" s="185">
        <v>611304.16</v>
      </c>
      <c r="BA199" s="185">
        <v>2950672</v>
      </c>
      <c r="BC199" s="201">
        <v>197</v>
      </c>
      <c r="BD199" s="202" t="s">
        <v>460</v>
      </c>
      <c r="BE199" s="185">
        <v>46926312</v>
      </c>
      <c r="BF199" s="185">
        <v>9463973.5600000005</v>
      </c>
      <c r="BG199" s="185">
        <v>1240240.69</v>
      </c>
      <c r="BH199" s="185">
        <v>57630526</v>
      </c>
    </row>
    <row r="200" spans="1:60" ht="23.25" thickBot="1" x14ac:dyDescent="0.3">
      <c r="A200" s="164" t="s">
        <v>457</v>
      </c>
      <c r="B200" s="165">
        <v>5758</v>
      </c>
      <c r="C200" s="166">
        <v>3.7098620000000002</v>
      </c>
      <c r="D200" s="166">
        <v>5.7480999999999999E-3</v>
      </c>
      <c r="E200" s="166">
        <v>2.1324599999999999E-2</v>
      </c>
      <c r="F200" s="166">
        <v>5.4722E-3</v>
      </c>
      <c r="H200" s="164" t="s">
        <v>461</v>
      </c>
      <c r="I200" s="184">
        <v>949487829</v>
      </c>
      <c r="J200" s="166">
        <v>5.3390000000000002E-4</v>
      </c>
      <c r="K200" s="185">
        <v>506929.84</v>
      </c>
      <c r="M200" s="191" t="s">
        <v>459</v>
      </c>
      <c r="N200" s="192">
        <v>1590368</v>
      </c>
      <c r="P200" s="201">
        <v>197</v>
      </c>
      <c r="Q200" s="202" t="s">
        <v>460</v>
      </c>
      <c r="R200" s="185">
        <v>46926312</v>
      </c>
      <c r="S200" s="185">
        <v>16014196.390000001</v>
      </c>
      <c r="T200" s="185">
        <v>62940508</v>
      </c>
      <c r="V200" s="164" t="s">
        <v>458</v>
      </c>
      <c r="W200" s="165">
        <v>13204</v>
      </c>
      <c r="X200" s="166">
        <v>3.723878</v>
      </c>
      <c r="Y200" s="166">
        <v>1.94386E-2</v>
      </c>
      <c r="Z200" s="166">
        <v>7.2386900000000004E-2</v>
      </c>
      <c r="AA200" s="166">
        <v>2.0629600000000001E-2</v>
      </c>
      <c r="AC200" s="164" t="s">
        <v>461</v>
      </c>
      <c r="AD200" s="185">
        <v>947131646</v>
      </c>
      <c r="AE200" s="166">
        <v>7.8410000000000003E-4</v>
      </c>
      <c r="AF200" s="185">
        <v>594087.85</v>
      </c>
      <c r="AH200" s="164" t="s">
        <v>460</v>
      </c>
      <c r="AI200" s="165">
        <v>17251</v>
      </c>
      <c r="AJ200" s="165">
        <v>8597</v>
      </c>
      <c r="AK200" s="166">
        <v>2.0066302</v>
      </c>
      <c r="AL200" s="166">
        <v>6.5474000000000001E-3</v>
      </c>
      <c r="AN200" s="164" t="s">
        <v>461</v>
      </c>
      <c r="AO200" s="185">
        <v>947131646</v>
      </c>
      <c r="AP200" s="166">
        <v>3.2271000000000001E-3</v>
      </c>
      <c r="AQ200" s="185">
        <v>611304.16</v>
      </c>
      <c r="AS200" s="191" t="s">
        <v>460</v>
      </c>
      <c r="AT200" s="192">
        <v>46926312</v>
      </c>
      <c r="AV200" s="201">
        <v>199</v>
      </c>
      <c r="AW200" s="202" t="s">
        <v>462</v>
      </c>
      <c r="AX200" s="185">
        <v>57863161</v>
      </c>
      <c r="AY200" s="185">
        <v>5792242.1600000001</v>
      </c>
      <c r="AZ200" s="185">
        <v>1537676.1</v>
      </c>
      <c r="BA200" s="185">
        <v>65193079</v>
      </c>
      <c r="BC200" s="201">
        <v>198</v>
      </c>
      <c r="BD200" s="202" t="s">
        <v>461</v>
      </c>
      <c r="BE200" s="185">
        <v>1745280</v>
      </c>
      <c r="BF200" s="185">
        <v>594087.85</v>
      </c>
      <c r="BG200" s="185">
        <v>611304.16</v>
      </c>
      <c r="BH200" s="185">
        <v>2950672</v>
      </c>
    </row>
    <row r="201" spans="1:60" ht="23.25" thickBot="1" x14ac:dyDescent="0.3">
      <c r="A201" s="164" t="s">
        <v>458</v>
      </c>
      <c r="B201" s="165">
        <v>9423</v>
      </c>
      <c r="C201" s="166">
        <v>4.0166399999999998</v>
      </c>
      <c r="D201" s="166">
        <v>9.4067999999999999E-3</v>
      </c>
      <c r="E201" s="166">
        <v>3.7783499999999998E-2</v>
      </c>
      <c r="F201" s="166">
        <v>9.6957999999999992E-3</v>
      </c>
      <c r="H201" s="164" t="s">
        <v>462</v>
      </c>
      <c r="I201" s="184">
        <v>949487829</v>
      </c>
      <c r="J201" s="166">
        <v>1.36895E-2</v>
      </c>
      <c r="K201" s="185">
        <v>12998017.52</v>
      </c>
      <c r="M201" s="191" t="s">
        <v>460</v>
      </c>
      <c r="N201" s="192">
        <v>46926312</v>
      </c>
      <c r="P201" s="201">
        <v>198</v>
      </c>
      <c r="Q201" s="202" t="s">
        <v>461</v>
      </c>
      <c r="R201" s="185">
        <v>1745280</v>
      </c>
      <c r="S201" s="185">
        <v>506929.84</v>
      </c>
      <c r="T201" s="185">
        <v>2252210</v>
      </c>
      <c r="V201" s="164" t="s">
        <v>459</v>
      </c>
      <c r="W201" s="166">
        <v>321</v>
      </c>
      <c r="X201" s="166">
        <v>3.3042189999999998</v>
      </c>
      <c r="Y201" s="166">
        <v>4.7259999999999999E-4</v>
      </c>
      <c r="Z201" s="166">
        <v>1.5615E-3</v>
      </c>
      <c r="AA201" s="166">
        <v>4.4499999999999997E-4</v>
      </c>
      <c r="AC201" s="164" t="s">
        <v>462</v>
      </c>
      <c r="AD201" s="185">
        <v>947131646</v>
      </c>
      <c r="AE201" s="166">
        <v>7.6445000000000003E-3</v>
      </c>
      <c r="AF201" s="185">
        <v>5792242.1600000001</v>
      </c>
      <c r="AH201" s="164" t="s">
        <v>461</v>
      </c>
      <c r="AI201" s="166">
        <v>542</v>
      </c>
      <c r="AJ201" s="166">
        <v>548</v>
      </c>
      <c r="AK201" s="166">
        <v>0.98905109999999996</v>
      </c>
      <c r="AL201" s="166">
        <v>3.2271000000000001E-3</v>
      </c>
      <c r="AN201" s="164" t="s">
        <v>462</v>
      </c>
      <c r="AO201" s="185">
        <v>947131646</v>
      </c>
      <c r="AP201" s="166">
        <v>8.1174999999999997E-3</v>
      </c>
      <c r="AQ201" s="185">
        <v>1537676.1</v>
      </c>
      <c r="AS201" s="191" t="s">
        <v>461</v>
      </c>
      <c r="AT201" s="192">
        <v>1745280</v>
      </c>
      <c r="AV201" s="201">
        <v>200</v>
      </c>
      <c r="AW201" s="202" t="s">
        <v>463</v>
      </c>
      <c r="AX201" s="185">
        <v>5274783</v>
      </c>
      <c r="AY201" s="185">
        <v>1052717.23</v>
      </c>
      <c r="AZ201" s="185">
        <v>1129402.3899999999</v>
      </c>
      <c r="BA201" s="185">
        <v>7456903</v>
      </c>
      <c r="BC201" s="201">
        <v>199</v>
      </c>
      <c r="BD201" s="202" t="s">
        <v>462</v>
      </c>
      <c r="BE201" s="185">
        <v>57863161</v>
      </c>
      <c r="BF201" s="185">
        <v>5792242.1600000001</v>
      </c>
      <c r="BG201" s="185">
        <v>1537676.1</v>
      </c>
      <c r="BH201" s="185">
        <v>65193079</v>
      </c>
    </row>
    <row r="202" spans="1:60" ht="23.25" thickBot="1" x14ac:dyDescent="0.3">
      <c r="A202" s="164" t="s">
        <v>459</v>
      </c>
      <c r="B202" s="166">
        <v>503</v>
      </c>
      <c r="C202" s="166">
        <v>3.9278460000000002</v>
      </c>
      <c r="D202" s="166">
        <v>5.0210000000000001E-4</v>
      </c>
      <c r="E202" s="166">
        <v>1.9723000000000002E-3</v>
      </c>
      <c r="F202" s="166">
        <v>5.061E-4</v>
      </c>
      <c r="H202" s="164" t="s">
        <v>463</v>
      </c>
      <c r="I202" s="184">
        <v>949487829</v>
      </c>
      <c r="J202" s="166">
        <v>1.9680000000000001E-3</v>
      </c>
      <c r="K202" s="185">
        <v>1868604.1</v>
      </c>
      <c r="M202" s="191" t="s">
        <v>461</v>
      </c>
      <c r="N202" s="192">
        <v>1745280</v>
      </c>
      <c r="P202" s="201">
        <v>199</v>
      </c>
      <c r="Q202" s="202" t="s">
        <v>462</v>
      </c>
      <c r="R202" s="185">
        <v>57863161</v>
      </c>
      <c r="S202" s="185">
        <v>12998017.52</v>
      </c>
      <c r="T202" s="185">
        <v>70861179</v>
      </c>
      <c r="V202" s="164" t="s">
        <v>460</v>
      </c>
      <c r="W202" s="165">
        <v>8597</v>
      </c>
      <c r="X202" s="166">
        <v>3.4628730000000001</v>
      </c>
      <c r="Y202" s="166">
        <v>1.2656300000000001E-2</v>
      </c>
      <c r="Z202" s="166">
        <v>4.3827100000000001E-2</v>
      </c>
      <c r="AA202" s="166">
        <v>1.2490299999999999E-2</v>
      </c>
      <c r="AC202" s="164" t="s">
        <v>463</v>
      </c>
      <c r="AD202" s="185">
        <v>947131646</v>
      </c>
      <c r="AE202" s="166">
        <v>1.3893E-3</v>
      </c>
      <c r="AF202" s="185">
        <v>1052717.23</v>
      </c>
      <c r="AH202" s="164" t="s">
        <v>462</v>
      </c>
      <c r="AI202" s="165">
        <v>12810</v>
      </c>
      <c r="AJ202" s="165">
        <v>5149</v>
      </c>
      <c r="AK202" s="166">
        <v>2.4878616999999998</v>
      </c>
      <c r="AL202" s="166">
        <v>8.1174999999999997E-3</v>
      </c>
      <c r="AN202" s="164" t="s">
        <v>463</v>
      </c>
      <c r="AO202" s="185">
        <v>947131646</v>
      </c>
      <c r="AP202" s="166">
        <v>5.9622E-3</v>
      </c>
      <c r="AQ202" s="185">
        <v>1129402.3899999999</v>
      </c>
      <c r="AS202" s="191" t="s">
        <v>462</v>
      </c>
      <c r="AT202" s="192">
        <v>57863161</v>
      </c>
      <c r="AV202" s="201">
        <v>201</v>
      </c>
      <c r="AW202" s="202" t="s">
        <v>464</v>
      </c>
      <c r="AX202" s="185">
        <v>2462309</v>
      </c>
      <c r="AY202" s="185">
        <v>934010.41</v>
      </c>
      <c r="AZ202" s="185">
        <v>451867.3</v>
      </c>
      <c r="BA202" s="185">
        <v>3848187</v>
      </c>
      <c r="BC202" s="201">
        <v>200</v>
      </c>
      <c r="BD202" s="202" t="s">
        <v>463</v>
      </c>
      <c r="BE202" s="185">
        <v>5274783</v>
      </c>
      <c r="BF202" s="185">
        <v>1052717.23</v>
      </c>
      <c r="BG202" s="185">
        <v>1129402.3899999999</v>
      </c>
      <c r="BH202" s="185">
        <v>7456903</v>
      </c>
    </row>
    <row r="203" spans="1:60" ht="34.5" thickBot="1" x14ac:dyDescent="0.3">
      <c r="A203" s="164" t="s">
        <v>460</v>
      </c>
      <c r="B203" s="165">
        <v>17251</v>
      </c>
      <c r="C203" s="166">
        <v>3.8165420000000001</v>
      </c>
      <c r="D203" s="166">
        <v>1.7221299999999998E-2</v>
      </c>
      <c r="E203" s="166">
        <v>6.5725699999999998E-2</v>
      </c>
      <c r="F203" s="166">
        <v>1.6866099999999998E-2</v>
      </c>
      <c r="H203" s="164" t="s">
        <v>464</v>
      </c>
      <c r="I203" s="184">
        <v>949487829</v>
      </c>
      <c r="J203" s="166">
        <v>5.7569999999999995E-4</v>
      </c>
      <c r="K203" s="185">
        <v>546584.63</v>
      </c>
      <c r="M203" s="191" t="s">
        <v>462</v>
      </c>
      <c r="N203" s="192">
        <v>57863161</v>
      </c>
      <c r="P203" s="201">
        <v>200</v>
      </c>
      <c r="Q203" s="202" t="s">
        <v>463</v>
      </c>
      <c r="R203" s="185">
        <v>5274783</v>
      </c>
      <c r="S203" s="185">
        <v>1868604.1</v>
      </c>
      <c r="T203" s="185">
        <v>7143387</v>
      </c>
      <c r="V203" s="164" t="s">
        <v>461</v>
      </c>
      <c r="W203" s="166">
        <v>548</v>
      </c>
      <c r="X203" s="166">
        <v>3.410202</v>
      </c>
      <c r="Y203" s="166">
        <v>8.0679999999999999E-4</v>
      </c>
      <c r="Z203" s="166">
        <v>2.7512000000000001E-3</v>
      </c>
      <c r="AA203" s="166">
        <v>7.8410000000000003E-4</v>
      </c>
      <c r="AC203" s="164" t="s">
        <v>464</v>
      </c>
      <c r="AD203" s="185">
        <v>947131646</v>
      </c>
      <c r="AE203" s="166">
        <v>1.2327E-3</v>
      </c>
      <c r="AF203" s="185">
        <v>934010.41</v>
      </c>
      <c r="AH203" s="164" t="s">
        <v>463</v>
      </c>
      <c r="AI203" s="165">
        <v>1767</v>
      </c>
      <c r="AJ203" s="166">
        <v>967</v>
      </c>
      <c r="AK203" s="166">
        <v>1.8273009</v>
      </c>
      <c r="AL203" s="166">
        <v>5.9622E-3</v>
      </c>
      <c r="AN203" s="164" t="s">
        <v>464</v>
      </c>
      <c r="AO203" s="185">
        <v>947131646</v>
      </c>
      <c r="AP203" s="166">
        <v>2.3855E-3</v>
      </c>
      <c r="AQ203" s="185">
        <v>451867.3</v>
      </c>
      <c r="AS203" s="191" t="s">
        <v>463</v>
      </c>
      <c r="AT203" s="192">
        <v>5274783</v>
      </c>
      <c r="AV203" s="201">
        <v>202</v>
      </c>
      <c r="AW203" s="202" t="s">
        <v>465</v>
      </c>
      <c r="AX203" s="185">
        <v>21315215</v>
      </c>
      <c r="AY203" s="185">
        <v>2924306.65</v>
      </c>
      <c r="AZ203" s="185">
        <v>864238.02</v>
      </c>
      <c r="BA203" s="185">
        <v>25103760</v>
      </c>
      <c r="BC203" s="201">
        <v>201</v>
      </c>
      <c r="BD203" s="202" t="s">
        <v>464</v>
      </c>
      <c r="BE203" s="185">
        <v>2462309</v>
      </c>
      <c r="BF203" s="185">
        <v>934010.41</v>
      </c>
      <c r="BG203" s="185">
        <v>451867.3</v>
      </c>
      <c r="BH203" s="185">
        <v>3848187</v>
      </c>
    </row>
    <row r="204" spans="1:60" ht="34.5" thickBot="1" x14ac:dyDescent="0.3">
      <c r="A204" s="164" t="s">
        <v>461</v>
      </c>
      <c r="B204" s="166">
        <v>542</v>
      </c>
      <c r="C204" s="166">
        <v>3.845278</v>
      </c>
      <c r="D204" s="166">
        <v>5.4109999999999998E-4</v>
      </c>
      <c r="E204" s="166">
        <v>2.0804999999999999E-3</v>
      </c>
      <c r="F204" s="166">
        <v>5.3390000000000002E-4</v>
      </c>
      <c r="H204" s="164" t="s">
        <v>465</v>
      </c>
      <c r="I204" s="184">
        <v>949487829</v>
      </c>
      <c r="J204" s="166">
        <v>3.47E-3</v>
      </c>
      <c r="K204" s="185">
        <v>3294748.52</v>
      </c>
      <c r="M204" s="191" t="s">
        <v>463</v>
      </c>
      <c r="N204" s="192">
        <v>5274783</v>
      </c>
      <c r="P204" s="201">
        <v>201</v>
      </c>
      <c r="Q204" s="202" t="s">
        <v>464</v>
      </c>
      <c r="R204" s="185">
        <v>2462309</v>
      </c>
      <c r="S204" s="185">
        <v>546584.63</v>
      </c>
      <c r="T204" s="185">
        <v>3008894</v>
      </c>
      <c r="V204" s="164" t="s">
        <v>462</v>
      </c>
      <c r="W204" s="165">
        <v>5149</v>
      </c>
      <c r="X204" s="166">
        <v>3.5386190000000002</v>
      </c>
      <c r="Y204" s="166">
        <v>7.5801999999999996E-3</v>
      </c>
      <c r="Z204" s="166">
        <v>2.68235E-2</v>
      </c>
      <c r="AA204" s="166">
        <v>7.6445000000000003E-3</v>
      </c>
      <c r="AC204" s="164" t="s">
        <v>465</v>
      </c>
      <c r="AD204" s="185">
        <v>947131646</v>
      </c>
      <c r="AE204" s="166">
        <v>3.8593999999999998E-3</v>
      </c>
      <c r="AF204" s="185">
        <v>2924306.65</v>
      </c>
      <c r="AH204" s="164" t="s">
        <v>464</v>
      </c>
      <c r="AI204" s="166">
        <v>609</v>
      </c>
      <c r="AJ204" s="166">
        <v>833</v>
      </c>
      <c r="AK204" s="166">
        <v>0.73109239999999998</v>
      </c>
      <c r="AL204" s="166">
        <v>2.3855E-3</v>
      </c>
      <c r="AN204" s="164" t="s">
        <v>465</v>
      </c>
      <c r="AO204" s="185">
        <v>947131646</v>
      </c>
      <c r="AP204" s="166">
        <v>4.5624000000000003E-3</v>
      </c>
      <c r="AQ204" s="185">
        <v>864238.02</v>
      </c>
      <c r="AS204" s="191" t="s">
        <v>464</v>
      </c>
      <c r="AT204" s="192">
        <v>2462309</v>
      </c>
      <c r="AV204" s="201">
        <v>203</v>
      </c>
      <c r="AW204" s="202" t="s">
        <v>466</v>
      </c>
      <c r="AX204" s="185">
        <v>9312761</v>
      </c>
      <c r="AY204" s="185">
        <v>2229325.65</v>
      </c>
      <c r="AZ204" s="185">
        <v>707376.9</v>
      </c>
      <c r="BA204" s="185">
        <v>12249464</v>
      </c>
      <c r="BC204" s="201">
        <v>202</v>
      </c>
      <c r="BD204" s="202" t="s">
        <v>465</v>
      </c>
      <c r="BE204" s="185">
        <v>21315215</v>
      </c>
      <c r="BF204" s="185">
        <v>2924306.65</v>
      </c>
      <c r="BG204" s="185">
        <v>864238.02</v>
      </c>
      <c r="BH204" s="185">
        <v>25103760</v>
      </c>
    </row>
    <row r="205" spans="1:60" ht="34.5" thickBot="1" x14ac:dyDescent="0.3">
      <c r="A205" s="164" t="s">
        <v>462</v>
      </c>
      <c r="B205" s="165">
        <v>12810</v>
      </c>
      <c r="C205" s="166">
        <v>4.1716439999999997</v>
      </c>
      <c r="D205" s="166">
        <v>1.27879E-2</v>
      </c>
      <c r="E205" s="166">
        <v>5.3346600000000001E-2</v>
      </c>
      <c r="F205" s="166">
        <v>1.36895E-2</v>
      </c>
      <c r="H205" s="164" t="s">
        <v>466</v>
      </c>
      <c r="I205" s="184">
        <v>949487829</v>
      </c>
      <c r="J205" s="166">
        <v>2.1096999999999999E-3</v>
      </c>
      <c r="K205" s="185">
        <v>2003124.39</v>
      </c>
      <c r="M205" s="191" t="s">
        <v>464</v>
      </c>
      <c r="N205" s="192">
        <v>2462309</v>
      </c>
      <c r="P205" s="201">
        <v>202</v>
      </c>
      <c r="Q205" s="202" t="s">
        <v>465</v>
      </c>
      <c r="R205" s="185">
        <v>21315215</v>
      </c>
      <c r="S205" s="185">
        <v>3294748.52</v>
      </c>
      <c r="T205" s="185">
        <v>24609964</v>
      </c>
      <c r="V205" s="164" t="s">
        <v>463</v>
      </c>
      <c r="W205" s="166">
        <v>967</v>
      </c>
      <c r="X205" s="166">
        <v>3.4244840000000001</v>
      </c>
      <c r="Y205" s="166">
        <v>1.4235999999999999E-3</v>
      </c>
      <c r="Z205" s="166">
        <v>4.8751000000000003E-3</v>
      </c>
      <c r="AA205" s="166">
        <v>1.3893E-3</v>
      </c>
      <c r="AC205" s="164" t="s">
        <v>466</v>
      </c>
      <c r="AD205" s="185">
        <v>947131646</v>
      </c>
      <c r="AE205" s="166">
        <v>2.9421999999999999E-3</v>
      </c>
      <c r="AF205" s="185">
        <v>2229325.65</v>
      </c>
      <c r="AH205" s="164" t="s">
        <v>465</v>
      </c>
      <c r="AI205" s="165">
        <v>3581</v>
      </c>
      <c r="AJ205" s="165">
        <v>2561</v>
      </c>
      <c r="AK205" s="166">
        <v>1.3982819</v>
      </c>
      <c r="AL205" s="166">
        <v>4.5624000000000003E-3</v>
      </c>
      <c r="AN205" s="164" t="s">
        <v>466</v>
      </c>
      <c r="AO205" s="185">
        <v>947131646</v>
      </c>
      <c r="AP205" s="166">
        <v>3.7342999999999999E-3</v>
      </c>
      <c r="AQ205" s="185">
        <v>707376.9</v>
      </c>
      <c r="AS205" s="191" t="s">
        <v>465</v>
      </c>
      <c r="AT205" s="192">
        <v>21315215</v>
      </c>
      <c r="AV205" s="201">
        <v>204</v>
      </c>
      <c r="AW205" s="202" t="s">
        <v>467</v>
      </c>
      <c r="AX205" s="185">
        <v>6182908</v>
      </c>
      <c r="AY205" s="185">
        <v>1666162.58</v>
      </c>
      <c r="AZ205" s="185">
        <v>915510.59</v>
      </c>
      <c r="BA205" s="185">
        <v>8764581</v>
      </c>
      <c r="BC205" s="201">
        <v>203</v>
      </c>
      <c r="BD205" s="202" t="s">
        <v>466</v>
      </c>
      <c r="BE205" s="185">
        <v>9312761</v>
      </c>
      <c r="BF205" s="185">
        <v>2229325.65</v>
      </c>
      <c r="BG205" s="185">
        <v>707376.9</v>
      </c>
      <c r="BH205" s="185">
        <v>12249464</v>
      </c>
    </row>
    <row r="206" spans="1:60" ht="23.25" thickBot="1" x14ac:dyDescent="0.3">
      <c r="A206" s="164" t="s">
        <v>463</v>
      </c>
      <c r="B206" s="165">
        <v>1767</v>
      </c>
      <c r="C206" s="166">
        <v>4.3477040000000002</v>
      </c>
      <c r="D206" s="166">
        <v>1.7639999999999999E-3</v>
      </c>
      <c r="E206" s="166">
        <v>7.6690999999999999E-3</v>
      </c>
      <c r="F206" s="166">
        <v>1.9680000000000001E-3</v>
      </c>
      <c r="H206" s="164" t="s">
        <v>467</v>
      </c>
      <c r="I206" s="184">
        <v>949487829</v>
      </c>
      <c r="J206" s="166">
        <v>2.3768999999999999E-3</v>
      </c>
      <c r="K206" s="185">
        <v>2256804.36</v>
      </c>
      <c r="M206" s="191" t="s">
        <v>465</v>
      </c>
      <c r="N206" s="192">
        <v>21315215</v>
      </c>
      <c r="P206" s="201">
        <v>203</v>
      </c>
      <c r="Q206" s="202" t="s">
        <v>466</v>
      </c>
      <c r="R206" s="185">
        <v>9312761</v>
      </c>
      <c r="S206" s="185">
        <v>2003124.39</v>
      </c>
      <c r="T206" s="185">
        <v>11315885</v>
      </c>
      <c r="V206" s="164" t="s">
        <v>464</v>
      </c>
      <c r="W206" s="166">
        <v>833</v>
      </c>
      <c r="X206" s="166">
        <v>3.527091</v>
      </c>
      <c r="Y206" s="166">
        <v>1.2263E-3</v>
      </c>
      <c r="Z206" s="166">
        <v>4.3252999999999998E-3</v>
      </c>
      <c r="AA206" s="166">
        <v>1.2327E-3</v>
      </c>
      <c r="AC206" s="164" t="s">
        <v>467</v>
      </c>
      <c r="AD206" s="185">
        <v>947131646</v>
      </c>
      <c r="AE206" s="166">
        <v>2.199E-3</v>
      </c>
      <c r="AF206" s="185">
        <v>1666162.58</v>
      </c>
      <c r="AH206" s="164" t="s">
        <v>466</v>
      </c>
      <c r="AI206" s="165">
        <v>2202</v>
      </c>
      <c r="AJ206" s="165">
        <v>1924</v>
      </c>
      <c r="AK206" s="166">
        <v>1.1444905999999999</v>
      </c>
      <c r="AL206" s="166">
        <v>3.7342999999999999E-3</v>
      </c>
      <c r="AN206" s="164" t="s">
        <v>467</v>
      </c>
      <c r="AO206" s="185">
        <v>947131646</v>
      </c>
      <c r="AP206" s="166">
        <v>4.8330999999999999E-3</v>
      </c>
      <c r="AQ206" s="185">
        <v>915510.59</v>
      </c>
      <c r="AS206" s="191" t="s">
        <v>466</v>
      </c>
      <c r="AT206" s="192">
        <v>9312761</v>
      </c>
      <c r="AV206" s="201">
        <v>205</v>
      </c>
      <c r="AW206" s="202" t="s">
        <v>468</v>
      </c>
      <c r="AX206" s="185">
        <v>13277879</v>
      </c>
      <c r="AY206" s="185">
        <v>3788723.11</v>
      </c>
      <c r="AZ206" s="185">
        <v>960346.36</v>
      </c>
      <c r="BA206" s="185">
        <v>18026948</v>
      </c>
      <c r="BC206" s="201">
        <v>204</v>
      </c>
      <c r="BD206" s="202" t="s">
        <v>467</v>
      </c>
      <c r="BE206" s="185">
        <v>6182908</v>
      </c>
      <c r="BF206" s="185">
        <v>1666162.58</v>
      </c>
      <c r="BG206" s="185">
        <v>915510.59</v>
      </c>
      <c r="BH206" s="185">
        <v>8764581</v>
      </c>
    </row>
    <row r="207" spans="1:60" ht="34.5" thickBot="1" x14ac:dyDescent="0.3">
      <c r="A207" s="164" t="s">
        <v>464</v>
      </c>
      <c r="B207" s="166">
        <v>609</v>
      </c>
      <c r="C207" s="166">
        <v>3.68994</v>
      </c>
      <c r="D207" s="166">
        <v>6.0800000000000003E-4</v>
      </c>
      <c r="E207" s="166">
        <v>2.2433000000000002E-3</v>
      </c>
      <c r="F207" s="166">
        <v>5.7569999999999995E-4</v>
      </c>
      <c r="H207" s="164" t="s">
        <v>468</v>
      </c>
      <c r="I207" s="184">
        <v>949487829</v>
      </c>
      <c r="J207" s="166">
        <v>4.9798000000000004E-3</v>
      </c>
      <c r="K207" s="185">
        <v>4728230.59</v>
      </c>
      <c r="M207" s="191" t="s">
        <v>466</v>
      </c>
      <c r="N207" s="192">
        <v>9312761</v>
      </c>
      <c r="P207" s="201">
        <v>204</v>
      </c>
      <c r="Q207" s="202" t="s">
        <v>467</v>
      </c>
      <c r="R207" s="185">
        <v>6182908</v>
      </c>
      <c r="S207" s="185">
        <v>2256804.36</v>
      </c>
      <c r="T207" s="185">
        <v>8439712</v>
      </c>
      <c r="V207" s="164" t="s">
        <v>465</v>
      </c>
      <c r="W207" s="165">
        <v>2561</v>
      </c>
      <c r="X207" s="166">
        <v>3.5918920000000001</v>
      </c>
      <c r="Y207" s="166">
        <v>3.7702E-3</v>
      </c>
      <c r="Z207" s="166">
        <v>1.35423E-2</v>
      </c>
      <c r="AA207" s="166">
        <v>3.8593999999999998E-3</v>
      </c>
      <c r="AC207" s="164" t="s">
        <v>468</v>
      </c>
      <c r="AD207" s="185">
        <v>947131646</v>
      </c>
      <c r="AE207" s="166">
        <v>5.0003000000000001E-3</v>
      </c>
      <c r="AF207" s="185">
        <v>3788723.11</v>
      </c>
      <c r="AH207" s="164" t="s">
        <v>467</v>
      </c>
      <c r="AI207" s="165">
        <v>2250</v>
      </c>
      <c r="AJ207" s="165">
        <v>1519</v>
      </c>
      <c r="AK207" s="166">
        <v>1.4812377000000001</v>
      </c>
      <c r="AL207" s="166">
        <v>4.8330999999999999E-3</v>
      </c>
      <c r="AN207" s="164" t="s">
        <v>468</v>
      </c>
      <c r="AO207" s="185">
        <v>947131646</v>
      </c>
      <c r="AP207" s="166">
        <v>5.0698000000000002E-3</v>
      </c>
      <c r="AQ207" s="185">
        <v>960346.36</v>
      </c>
      <c r="AS207" s="191" t="s">
        <v>467</v>
      </c>
      <c r="AT207" s="192">
        <v>6182908</v>
      </c>
      <c r="AV207" s="201">
        <v>206</v>
      </c>
      <c r="AW207" s="202" t="s">
        <v>469</v>
      </c>
      <c r="AX207" s="185">
        <v>5114135</v>
      </c>
      <c r="AY207" s="185">
        <v>1336467.6499999999</v>
      </c>
      <c r="AZ207" s="185">
        <v>611419.93999999994</v>
      </c>
      <c r="BA207" s="185">
        <v>7062023</v>
      </c>
      <c r="BC207" s="201">
        <v>205</v>
      </c>
      <c r="BD207" s="202" t="s">
        <v>468</v>
      </c>
      <c r="BE207" s="185">
        <v>13277879</v>
      </c>
      <c r="BF207" s="185">
        <v>3788723.11</v>
      </c>
      <c r="BG207" s="185">
        <v>960346.36</v>
      </c>
      <c r="BH207" s="185">
        <v>18026948</v>
      </c>
    </row>
    <row r="208" spans="1:60" ht="34.5" thickBot="1" x14ac:dyDescent="0.3">
      <c r="A208" s="164" t="s">
        <v>465</v>
      </c>
      <c r="B208" s="165">
        <v>3581</v>
      </c>
      <c r="C208" s="166">
        <v>3.7826590000000002</v>
      </c>
      <c r="D208" s="166">
        <v>3.5747999999999999E-3</v>
      </c>
      <c r="E208" s="166">
        <v>1.3522299999999999E-2</v>
      </c>
      <c r="F208" s="166">
        <v>3.47E-3</v>
      </c>
      <c r="H208" s="164" t="s">
        <v>469</v>
      </c>
      <c r="I208" s="184">
        <v>949487829</v>
      </c>
      <c r="J208" s="166">
        <v>1.1922E-3</v>
      </c>
      <c r="K208" s="185">
        <v>1132010.76</v>
      </c>
      <c r="M208" s="191" t="s">
        <v>467</v>
      </c>
      <c r="N208" s="192">
        <v>6182908</v>
      </c>
      <c r="P208" s="201">
        <v>205</v>
      </c>
      <c r="Q208" s="202" t="s">
        <v>468</v>
      </c>
      <c r="R208" s="185">
        <v>13277879</v>
      </c>
      <c r="S208" s="185">
        <v>4728230.59</v>
      </c>
      <c r="T208" s="185">
        <v>18006110</v>
      </c>
      <c r="V208" s="164" t="s">
        <v>466</v>
      </c>
      <c r="W208" s="165">
        <v>1924</v>
      </c>
      <c r="X208" s="166">
        <v>3.6448390000000002</v>
      </c>
      <c r="Y208" s="166">
        <v>2.8324999999999999E-3</v>
      </c>
      <c r="Z208" s="166">
        <v>1.03239E-2</v>
      </c>
      <c r="AA208" s="166">
        <v>2.9421999999999999E-3</v>
      </c>
      <c r="AC208" s="164" t="s">
        <v>469</v>
      </c>
      <c r="AD208" s="185">
        <v>947131646</v>
      </c>
      <c r="AE208" s="166">
        <v>1.7638E-3</v>
      </c>
      <c r="AF208" s="185">
        <v>1336467.6499999999</v>
      </c>
      <c r="AH208" s="164" t="s">
        <v>468</v>
      </c>
      <c r="AI208" s="165">
        <v>5345</v>
      </c>
      <c r="AJ208" s="165">
        <v>3440</v>
      </c>
      <c r="AK208" s="166">
        <v>1.5537791000000001</v>
      </c>
      <c r="AL208" s="166">
        <v>5.0698000000000002E-3</v>
      </c>
      <c r="AN208" s="164" t="s">
        <v>469</v>
      </c>
      <c r="AO208" s="185">
        <v>947131646</v>
      </c>
      <c r="AP208" s="166">
        <v>3.2277E-3</v>
      </c>
      <c r="AQ208" s="185">
        <v>611419.93999999994</v>
      </c>
      <c r="AS208" s="191" t="s">
        <v>468</v>
      </c>
      <c r="AT208" s="192">
        <v>13277879</v>
      </c>
      <c r="AV208" s="201">
        <v>207</v>
      </c>
      <c r="AW208" s="202" t="s">
        <v>470</v>
      </c>
      <c r="AX208" s="185">
        <v>63074026</v>
      </c>
      <c r="AY208" s="185">
        <v>7662193.7699999996</v>
      </c>
      <c r="AZ208" s="185">
        <v>1082496.8700000001</v>
      </c>
      <c r="BA208" s="185">
        <v>71818717</v>
      </c>
      <c r="BC208" s="201">
        <v>206</v>
      </c>
      <c r="BD208" s="202" t="s">
        <v>469</v>
      </c>
      <c r="BE208" s="185">
        <v>5114135</v>
      </c>
      <c r="BF208" s="185">
        <v>1336467.6499999999</v>
      </c>
      <c r="BG208" s="185">
        <v>611419.93999999994</v>
      </c>
      <c r="BH208" s="185">
        <v>7062023</v>
      </c>
    </row>
    <row r="209" spans="1:60" ht="23.25" thickBot="1" x14ac:dyDescent="0.3">
      <c r="A209" s="164" t="s">
        <v>466</v>
      </c>
      <c r="B209" s="165">
        <v>2202</v>
      </c>
      <c r="C209" s="166">
        <v>3.7399849999999999</v>
      </c>
      <c r="D209" s="166">
        <v>2.1982E-3</v>
      </c>
      <c r="E209" s="166">
        <v>8.2211999999999997E-3</v>
      </c>
      <c r="F209" s="166">
        <v>2.1096999999999999E-3</v>
      </c>
      <c r="H209" s="164" t="s">
        <v>470</v>
      </c>
      <c r="I209" s="184">
        <v>949487829</v>
      </c>
      <c r="J209" s="166">
        <v>1.2151199999999999E-2</v>
      </c>
      <c r="K209" s="185">
        <v>11537427.09</v>
      </c>
      <c r="M209" s="191" t="s">
        <v>468</v>
      </c>
      <c r="N209" s="192">
        <v>13277879</v>
      </c>
      <c r="P209" s="201">
        <v>206</v>
      </c>
      <c r="Q209" s="202" t="s">
        <v>469</v>
      </c>
      <c r="R209" s="185">
        <v>5114135</v>
      </c>
      <c r="S209" s="185">
        <v>1132010.76</v>
      </c>
      <c r="T209" s="185">
        <v>6246146</v>
      </c>
      <c r="V209" s="164" t="s">
        <v>467</v>
      </c>
      <c r="W209" s="165">
        <v>1519</v>
      </c>
      <c r="X209" s="166">
        <v>3.4504009999999998</v>
      </c>
      <c r="Y209" s="166">
        <v>2.2361999999999998E-3</v>
      </c>
      <c r="Z209" s="166">
        <v>7.7159000000000004E-3</v>
      </c>
      <c r="AA209" s="166">
        <v>2.199E-3</v>
      </c>
      <c r="AC209" s="164" t="s">
        <v>470</v>
      </c>
      <c r="AD209" s="185">
        <v>947131646</v>
      </c>
      <c r="AE209" s="166">
        <v>1.0112400000000001E-2</v>
      </c>
      <c r="AF209" s="185">
        <v>7662193.7699999996</v>
      </c>
      <c r="AH209" s="164" t="s">
        <v>469</v>
      </c>
      <c r="AI209" s="165">
        <v>1195</v>
      </c>
      <c r="AJ209" s="165">
        <v>1208</v>
      </c>
      <c r="AK209" s="166">
        <v>0.98923839999999996</v>
      </c>
      <c r="AL209" s="166">
        <v>3.2277E-3</v>
      </c>
      <c r="AN209" s="164" t="s">
        <v>470</v>
      </c>
      <c r="AO209" s="185">
        <v>947131646</v>
      </c>
      <c r="AP209" s="166">
        <v>5.7146000000000002E-3</v>
      </c>
      <c r="AQ209" s="185">
        <v>1082496.8700000001</v>
      </c>
      <c r="AS209" s="191" t="s">
        <v>469</v>
      </c>
      <c r="AT209" s="192">
        <v>5114135</v>
      </c>
      <c r="AV209" s="201">
        <v>208</v>
      </c>
      <c r="AW209" s="202" t="s">
        <v>471</v>
      </c>
      <c r="AX209" s="185">
        <v>59453374</v>
      </c>
      <c r="AY209" s="185">
        <v>8631011.3800000008</v>
      </c>
      <c r="AZ209" s="185">
        <v>1100565.79</v>
      </c>
      <c r="BA209" s="185">
        <v>69184951</v>
      </c>
      <c r="BC209" s="201">
        <v>207</v>
      </c>
      <c r="BD209" s="202" t="s">
        <v>470</v>
      </c>
      <c r="BE209" s="185">
        <v>63074026</v>
      </c>
      <c r="BF209" s="185">
        <v>7662193.7699999996</v>
      </c>
      <c r="BG209" s="185">
        <v>1082496.8700000001</v>
      </c>
      <c r="BH209" s="185">
        <v>71818717</v>
      </c>
    </row>
    <row r="210" spans="1:60" ht="15.75" thickBot="1" x14ac:dyDescent="0.3">
      <c r="A210" s="164" t="s">
        <v>467</v>
      </c>
      <c r="B210" s="165">
        <v>2250</v>
      </c>
      <c r="C210" s="166">
        <v>4.1237339999999998</v>
      </c>
      <c r="D210" s="166">
        <v>2.2461E-3</v>
      </c>
      <c r="E210" s="166">
        <v>9.2624000000000005E-3</v>
      </c>
      <c r="F210" s="166">
        <v>2.3768999999999999E-3</v>
      </c>
      <c r="H210" s="164" t="s">
        <v>471</v>
      </c>
      <c r="I210" s="184">
        <v>949487829</v>
      </c>
      <c r="J210" s="166">
        <v>1.4339899999999999E-2</v>
      </c>
      <c r="K210" s="185">
        <v>13615589.789999999</v>
      </c>
      <c r="M210" s="191" t="s">
        <v>469</v>
      </c>
      <c r="N210" s="192">
        <v>5114135</v>
      </c>
      <c r="P210" s="201">
        <v>207</v>
      </c>
      <c r="Q210" s="202" t="s">
        <v>470</v>
      </c>
      <c r="R210" s="185">
        <v>63074026</v>
      </c>
      <c r="S210" s="185">
        <v>11537427.09</v>
      </c>
      <c r="T210" s="185">
        <v>74611453</v>
      </c>
      <c r="V210" s="164" t="s">
        <v>468</v>
      </c>
      <c r="W210" s="165">
        <v>3440</v>
      </c>
      <c r="X210" s="166">
        <v>3.4645299999999999</v>
      </c>
      <c r="Y210" s="166">
        <v>5.0642999999999999E-3</v>
      </c>
      <c r="Z210" s="166">
        <v>1.75453E-2</v>
      </c>
      <c r="AA210" s="166">
        <v>5.0003000000000001E-3</v>
      </c>
      <c r="AC210" s="164" t="s">
        <v>471</v>
      </c>
      <c r="AD210" s="185">
        <v>947131646</v>
      </c>
      <c r="AE210" s="166">
        <v>1.1391E-2</v>
      </c>
      <c r="AF210" s="185">
        <v>8631011.3800000008</v>
      </c>
      <c r="AH210" s="164" t="s">
        <v>470</v>
      </c>
      <c r="AI210" s="165">
        <v>12104</v>
      </c>
      <c r="AJ210" s="165">
        <v>6911</v>
      </c>
      <c r="AK210" s="166">
        <v>1.7514107999999999</v>
      </c>
      <c r="AL210" s="166">
        <v>5.7146000000000002E-3</v>
      </c>
      <c r="AN210" s="164" t="s">
        <v>471</v>
      </c>
      <c r="AO210" s="185">
        <v>947131646</v>
      </c>
      <c r="AP210" s="166">
        <v>5.8100000000000001E-3</v>
      </c>
      <c r="AQ210" s="185">
        <v>1100565.79</v>
      </c>
      <c r="AS210" s="191" t="s">
        <v>470</v>
      </c>
      <c r="AT210" s="192">
        <v>63074026</v>
      </c>
      <c r="AV210" s="201">
        <v>209</v>
      </c>
      <c r="AW210" s="202" t="s">
        <v>472</v>
      </c>
      <c r="AX210" s="185">
        <v>6195827</v>
      </c>
      <c r="AY210" s="185">
        <v>2297624.9300000002</v>
      </c>
      <c r="AZ210" s="185">
        <v>589807.80000000005</v>
      </c>
      <c r="BA210" s="185">
        <v>9083260</v>
      </c>
      <c r="BC210" s="201">
        <v>208</v>
      </c>
      <c r="BD210" s="202" t="s">
        <v>471</v>
      </c>
      <c r="BE210" s="185">
        <v>59453374</v>
      </c>
      <c r="BF210" s="185">
        <v>8631011.3800000008</v>
      </c>
      <c r="BG210" s="185">
        <v>1100565.79</v>
      </c>
      <c r="BH210" s="185">
        <v>69184951</v>
      </c>
    </row>
    <row r="211" spans="1:60" ht="23.25" thickBot="1" x14ac:dyDescent="0.3">
      <c r="A211" s="164" t="s">
        <v>468</v>
      </c>
      <c r="B211" s="165">
        <v>5345</v>
      </c>
      <c r="C211" s="166">
        <v>3.6368900000000002</v>
      </c>
      <c r="D211" s="166">
        <v>5.3357999999999999E-3</v>
      </c>
      <c r="E211" s="166">
        <v>1.9405700000000001E-2</v>
      </c>
      <c r="F211" s="166">
        <v>4.9798000000000004E-3</v>
      </c>
      <c r="H211" s="164" t="s">
        <v>472</v>
      </c>
      <c r="I211" s="184">
        <v>949487829</v>
      </c>
      <c r="J211" s="166">
        <v>1.9185000000000001E-3</v>
      </c>
      <c r="K211" s="185">
        <v>1821547.84</v>
      </c>
      <c r="M211" s="191" t="s">
        <v>470</v>
      </c>
      <c r="N211" s="192">
        <v>63074026</v>
      </c>
      <c r="P211" s="201">
        <v>208</v>
      </c>
      <c r="Q211" s="202" t="s">
        <v>471</v>
      </c>
      <c r="R211" s="185">
        <v>59453374</v>
      </c>
      <c r="S211" s="185">
        <v>13615589.789999999</v>
      </c>
      <c r="T211" s="185">
        <v>73068964</v>
      </c>
      <c r="V211" s="164" t="s">
        <v>469</v>
      </c>
      <c r="W211" s="165">
        <v>1208</v>
      </c>
      <c r="X211" s="166">
        <v>3.480178</v>
      </c>
      <c r="Y211" s="166">
        <v>1.7784000000000001E-3</v>
      </c>
      <c r="Z211" s="166">
        <v>6.1891000000000003E-3</v>
      </c>
      <c r="AA211" s="166">
        <v>1.7638E-3</v>
      </c>
      <c r="AC211" s="164" t="s">
        <v>472</v>
      </c>
      <c r="AD211" s="185">
        <v>947131646</v>
      </c>
      <c r="AE211" s="166">
        <v>3.0322999999999999E-3</v>
      </c>
      <c r="AF211" s="185">
        <v>2297624.9300000002</v>
      </c>
      <c r="AH211" s="164" t="s">
        <v>471</v>
      </c>
      <c r="AI211" s="165">
        <v>14076</v>
      </c>
      <c r="AJ211" s="165">
        <v>7905</v>
      </c>
      <c r="AK211" s="166">
        <v>1.7806451999999999</v>
      </c>
      <c r="AL211" s="166">
        <v>5.8100000000000001E-3</v>
      </c>
      <c r="AN211" s="164" t="s">
        <v>472</v>
      </c>
      <c r="AO211" s="185">
        <v>947131646</v>
      </c>
      <c r="AP211" s="166">
        <v>3.1137000000000001E-3</v>
      </c>
      <c r="AQ211" s="185">
        <v>589807.80000000005</v>
      </c>
      <c r="AS211" s="191" t="s">
        <v>471</v>
      </c>
      <c r="AT211" s="192">
        <v>59453374</v>
      </c>
      <c r="AV211" s="201">
        <v>210</v>
      </c>
      <c r="AW211" s="202" t="s">
        <v>473</v>
      </c>
      <c r="AX211" s="185">
        <v>7798920</v>
      </c>
      <c r="AY211" s="185">
        <v>1692109.05</v>
      </c>
      <c r="AZ211" s="185">
        <v>537593.32999999996</v>
      </c>
      <c r="BA211" s="185">
        <v>10028622</v>
      </c>
      <c r="BC211" s="201">
        <v>209</v>
      </c>
      <c r="BD211" s="202" t="s">
        <v>472</v>
      </c>
      <c r="BE211" s="185">
        <v>6195827</v>
      </c>
      <c r="BF211" s="185">
        <v>2297624.9300000002</v>
      </c>
      <c r="BG211" s="185">
        <v>589807.80000000005</v>
      </c>
      <c r="BH211" s="185">
        <v>9083260</v>
      </c>
    </row>
    <row r="212" spans="1:60" ht="23.25" thickBot="1" x14ac:dyDescent="0.3">
      <c r="A212" s="164" t="s">
        <v>469</v>
      </c>
      <c r="B212" s="165">
        <v>1195</v>
      </c>
      <c r="C212" s="166">
        <v>3.8945910000000001</v>
      </c>
      <c r="D212" s="166">
        <v>1.1929E-3</v>
      </c>
      <c r="E212" s="166">
        <v>4.646E-3</v>
      </c>
      <c r="F212" s="166">
        <v>1.1922E-3</v>
      </c>
      <c r="H212" s="164" t="s">
        <v>473</v>
      </c>
      <c r="I212" s="184">
        <v>949487829</v>
      </c>
      <c r="J212" s="166">
        <v>1.2979999999999999E-3</v>
      </c>
      <c r="K212" s="185">
        <v>1232473.9099999999</v>
      </c>
      <c r="M212" s="191" t="s">
        <v>471</v>
      </c>
      <c r="N212" s="192">
        <v>59453374</v>
      </c>
      <c r="P212" s="201">
        <v>209</v>
      </c>
      <c r="Q212" s="202" t="s">
        <v>472</v>
      </c>
      <c r="R212" s="185">
        <v>6195827</v>
      </c>
      <c r="S212" s="185">
        <v>1821547.84</v>
      </c>
      <c r="T212" s="185">
        <v>8017375</v>
      </c>
      <c r="V212" s="164" t="s">
        <v>470</v>
      </c>
      <c r="W212" s="165">
        <v>6911</v>
      </c>
      <c r="X212" s="166">
        <v>3.4875639999999999</v>
      </c>
      <c r="Y212" s="166">
        <v>1.01742E-2</v>
      </c>
      <c r="Z212" s="166">
        <v>3.5483099999999997E-2</v>
      </c>
      <c r="AA212" s="166">
        <v>1.0112400000000001E-2</v>
      </c>
      <c r="AC212" s="164" t="s">
        <v>473</v>
      </c>
      <c r="AD212" s="185">
        <v>947131646</v>
      </c>
      <c r="AE212" s="166">
        <v>2.2331999999999999E-3</v>
      </c>
      <c r="AF212" s="185">
        <v>1692109.05</v>
      </c>
      <c r="AH212" s="164" t="s">
        <v>472</v>
      </c>
      <c r="AI212" s="165">
        <v>1899</v>
      </c>
      <c r="AJ212" s="165">
        <v>1990</v>
      </c>
      <c r="AK212" s="166">
        <v>0.95427139999999999</v>
      </c>
      <c r="AL212" s="166">
        <v>3.1137000000000001E-3</v>
      </c>
      <c r="AN212" s="164" t="s">
        <v>473</v>
      </c>
      <c r="AO212" s="185">
        <v>947131646</v>
      </c>
      <c r="AP212" s="166">
        <v>2.8379999999999998E-3</v>
      </c>
      <c r="AQ212" s="185">
        <v>537593.32999999996</v>
      </c>
      <c r="AS212" s="191" t="s">
        <v>472</v>
      </c>
      <c r="AT212" s="192">
        <v>6195827</v>
      </c>
      <c r="AV212" s="201">
        <v>211</v>
      </c>
      <c r="AW212" s="202" t="s">
        <v>474</v>
      </c>
      <c r="AX212" s="185">
        <v>5596659</v>
      </c>
      <c r="AY212" s="185">
        <v>1047371.81</v>
      </c>
      <c r="AZ212" s="185">
        <v>867087.73</v>
      </c>
      <c r="BA212" s="185">
        <v>7511119</v>
      </c>
      <c r="BC212" s="201">
        <v>210</v>
      </c>
      <c r="BD212" s="202" t="s">
        <v>473</v>
      </c>
      <c r="BE212" s="185">
        <v>7798920</v>
      </c>
      <c r="BF212" s="185">
        <v>1692109.05</v>
      </c>
      <c r="BG212" s="185">
        <v>537593.32999999996</v>
      </c>
      <c r="BH212" s="185">
        <v>10028622</v>
      </c>
    </row>
    <row r="213" spans="1:60" ht="23.25" thickBot="1" x14ac:dyDescent="0.3">
      <c r="A213" s="164" t="s">
        <v>470</v>
      </c>
      <c r="B213" s="165">
        <v>12104</v>
      </c>
      <c r="C213" s="166">
        <v>3.9188559999999999</v>
      </c>
      <c r="D213" s="166">
        <v>1.2083099999999999E-2</v>
      </c>
      <c r="E213" s="166">
        <v>4.7352100000000001E-2</v>
      </c>
      <c r="F213" s="166">
        <v>1.2151199999999999E-2</v>
      </c>
      <c r="H213" s="164" t="s">
        <v>474</v>
      </c>
      <c r="I213" s="184">
        <v>949487829</v>
      </c>
      <c r="J213" s="166">
        <v>1.2805E-3</v>
      </c>
      <c r="K213" s="185">
        <v>1215798.5900000001</v>
      </c>
      <c r="M213" s="191" t="s">
        <v>472</v>
      </c>
      <c r="N213" s="192">
        <v>6195827</v>
      </c>
      <c r="P213" s="201">
        <v>210</v>
      </c>
      <c r="Q213" s="202" t="s">
        <v>473</v>
      </c>
      <c r="R213" s="185">
        <v>7798920</v>
      </c>
      <c r="S213" s="185">
        <v>1232473.9099999999</v>
      </c>
      <c r="T213" s="185">
        <v>9031394</v>
      </c>
      <c r="V213" s="164" t="s">
        <v>471</v>
      </c>
      <c r="W213" s="165">
        <v>7905</v>
      </c>
      <c r="X213" s="166">
        <v>3.4345490000000001</v>
      </c>
      <c r="Y213" s="166">
        <v>1.16375E-2</v>
      </c>
      <c r="Z213" s="166">
        <v>3.9969699999999997E-2</v>
      </c>
      <c r="AA213" s="166">
        <v>1.1391E-2</v>
      </c>
      <c r="AC213" s="164" t="s">
        <v>474</v>
      </c>
      <c r="AD213" s="185">
        <v>947131646</v>
      </c>
      <c r="AE213" s="166">
        <v>1.3822999999999999E-3</v>
      </c>
      <c r="AF213" s="185">
        <v>1047371.81</v>
      </c>
      <c r="AH213" s="164" t="s">
        <v>473</v>
      </c>
      <c r="AI213" s="165">
        <v>1336</v>
      </c>
      <c r="AJ213" s="165">
        <v>1536</v>
      </c>
      <c r="AK213" s="166">
        <v>0.86979169999999995</v>
      </c>
      <c r="AL213" s="166">
        <v>2.8379999999999998E-3</v>
      </c>
      <c r="AN213" s="164" t="s">
        <v>474</v>
      </c>
      <c r="AO213" s="185">
        <v>947131646</v>
      </c>
      <c r="AP213" s="166">
        <v>4.5773999999999997E-3</v>
      </c>
      <c r="AQ213" s="185">
        <v>867087.73</v>
      </c>
      <c r="AS213" s="191" t="s">
        <v>473</v>
      </c>
      <c r="AT213" s="192">
        <v>7798920</v>
      </c>
      <c r="AV213" s="201">
        <v>212</v>
      </c>
      <c r="AW213" s="202" t="s">
        <v>475</v>
      </c>
      <c r="AX213" s="185">
        <v>25061305</v>
      </c>
      <c r="AY213" s="185">
        <v>3475449.89</v>
      </c>
      <c r="AZ213" s="185">
        <v>1021734.65</v>
      </c>
      <c r="BA213" s="185">
        <v>29558490</v>
      </c>
      <c r="BC213" s="201">
        <v>211</v>
      </c>
      <c r="BD213" s="202" t="s">
        <v>474</v>
      </c>
      <c r="BE213" s="185">
        <v>5596659</v>
      </c>
      <c r="BF213" s="185">
        <v>1047371.81</v>
      </c>
      <c r="BG213" s="185">
        <v>867087.73</v>
      </c>
      <c r="BH213" s="185">
        <v>7511119</v>
      </c>
    </row>
    <row r="214" spans="1:60" ht="15.75" thickBot="1" x14ac:dyDescent="0.3">
      <c r="A214" s="164" t="s">
        <v>471</v>
      </c>
      <c r="B214" s="165">
        <v>14076</v>
      </c>
      <c r="C214" s="166">
        <v>3.9768240000000001</v>
      </c>
      <c r="D214" s="166">
        <v>1.40517E-2</v>
      </c>
      <c r="E214" s="166">
        <v>5.5881300000000002E-2</v>
      </c>
      <c r="F214" s="166">
        <v>1.4339899999999999E-2</v>
      </c>
      <c r="H214" s="164" t="s">
        <v>475</v>
      </c>
      <c r="I214" s="184">
        <v>949487829</v>
      </c>
      <c r="J214" s="166">
        <v>5.5745999999999999E-3</v>
      </c>
      <c r="K214" s="185">
        <v>5293058.47</v>
      </c>
      <c r="M214" s="191" t="s">
        <v>473</v>
      </c>
      <c r="N214" s="192">
        <v>7798920</v>
      </c>
      <c r="P214" s="201">
        <v>211</v>
      </c>
      <c r="Q214" s="202" t="s">
        <v>474</v>
      </c>
      <c r="R214" s="185">
        <v>5596659</v>
      </c>
      <c r="S214" s="185">
        <v>1215798.5900000001</v>
      </c>
      <c r="T214" s="185">
        <v>6812458</v>
      </c>
      <c r="V214" s="164" t="s">
        <v>472</v>
      </c>
      <c r="W214" s="165">
        <v>1990</v>
      </c>
      <c r="X214" s="166">
        <v>3.6319180000000002</v>
      </c>
      <c r="Y214" s="166">
        <v>2.9296000000000001E-3</v>
      </c>
      <c r="Z214" s="166">
        <v>1.0640200000000001E-2</v>
      </c>
      <c r="AA214" s="166">
        <v>3.0322999999999999E-3</v>
      </c>
      <c r="AC214" s="164" t="s">
        <v>475</v>
      </c>
      <c r="AD214" s="185">
        <v>947131646</v>
      </c>
      <c r="AE214" s="166">
        <v>4.5868000000000003E-3</v>
      </c>
      <c r="AF214" s="185">
        <v>3475449.89</v>
      </c>
      <c r="AH214" s="164" t="s">
        <v>474</v>
      </c>
      <c r="AI214" s="165">
        <v>1358</v>
      </c>
      <c r="AJ214" s="166">
        <v>968</v>
      </c>
      <c r="AK214" s="166">
        <v>1.4028925999999999</v>
      </c>
      <c r="AL214" s="166">
        <v>4.5773999999999997E-3</v>
      </c>
      <c r="AN214" s="164" t="s">
        <v>475</v>
      </c>
      <c r="AO214" s="185">
        <v>947131646</v>
      </c>
      <c r="AP214" s="166">
        <v>5.3937999999999998E-3</v>
      </c>
      <c r="AQ214" s="185">
        <v>1021734.65</v>
      </c>
      <c r="AS214" s="191" t="s">
        <v>474</v>
      </c>
      <c r="AT214" s="192">
        <v>5596659</v>
      </c>
      <c r="AV214" s="201">
        <v>213</v>
      </c>
      <c r="AW214" s="202" t="s">
        <v>476</v>
      </c>
      <c r="AX214" s="185">
        <v>15264208</v>
      </c>
      <c r="AY214" s="185">
        <v>3476899.73</v>
      </c>
      <c r="AZ214" s="185">
        <v>879532.09</v>
      </c>
      <c r="BA214" s="185">
        <v>19620640</v>
      </c>
      <c r="BC214" s="201">
        <v>212</v>
      </c>
      <c r="BD214" s="202" t="s">
        <v>475</v>
      </c>
      <c r="BE214" s="185">
        <v>25061305</v>
      </c>
      <c r="BF214" s="185">
        <v>3475449.89</v>
      </c>
      <c r="BG214" s="185">
        <v>1021734.65</v>
      </c>
      <c r="BH214" s="185">
        <v>29558490</v>
      </c>
    </row>
    <row r="215" spans="1:60" ht="23.25" thickBot="1" x14ac:dyDescent="0.3">
      <c r="A215" s="164" t="s">
        <v>472</v>
      </c>
      <c r="B215" s="165">
        <v>1899</v>
      </c>
      <c r="C215" s="166">
        <v>3.9436179999999998</v>
      </c>
      <c r="D215" s="166">
        <v>1.8956999999999999E-3</v>
      </c>
      <c r="E215" s="166">
        <v>7.476E-3</v>
      </c>
      <c r="F215" s="166">
        <v>1.9185000000000001E-3</v>
      </c>
      <c r="H215" s="164" t="s">
        <v>476</v>
      </c>
      <c r="I215" s="184">
        <v>949487829</v>
      </c>
      <c r="J215" s="166">
        <v>4.4822000000000004E-3</v>
      </c>
      <c r="K215" s="185">
        <v>4255770.1100000003</v>
      </c>
      <c r="M215" s="191" t="s">
        <v>474</v>
      </c>
      <c r="N215" s="192">
        <v>5596659</v>
      </c>
      <c r="P215" s="201">
        <v>212</v>
      </c>
      <c r="Q215" s="202" t="s">
        <v>475</v>
      </c>
      <c r="R215" s="185">
        <v>25061305</v>
      </c>
      <c r="S215" s="185">
        <v>5293058.47</v>
      </c>
      <c r="T215" s="185">
        <v>30354363</v>
      </c>
      <c r="V215" s="164" t="s">
        <v>473</v>
      </c>
      <c r="W215" s="165">
        <v>1536</v>
      </c>
      <c r="X215" s="166">
        <v>3.4653499999999999</v>
      </c>
      <c r="Y215" s="166">
        <v>2.2612999999999999E-3</v>
      </c>
      <c r="Z215" s="166">
        <v>7.8359999999999992E-3</v>
      </c>
      <c r="AA215" s="166">
        <v>2.2331999999999999E-3</v>
      </c>
      <c r="AC215" s="164" t="s">
        <v>476</v>
      </c>
      <c r="AD215" s="185">
        <v>947131646</v>
      </c>
      <c r="AE215" s="166">
        <v>4.5887000000000002E-3</v>
      </c>
      <c r="AF215" s="185">
        <v>3476899.73</v>
      </c>
      <c r="AH215" s="164" t="s">
        <v>475</v>
      </c>
      <c r="AI215" s="165">
        <v>5037</v>
      </c>
      <c r="AJ215" s="165">
        <v>3047</v>
      </c>
      <c r="AK215" s="166">
        <v>1.6531013999999999</v>
      </c>
      <c r="AL215" s="166">
        <v>5.3937999999999998E-3</v>
      </c>
      <c r="AN215" s="164" t="s">
        <v>476</v>
      </c>
      <c r="AO215" s="185">
        <v>947131646</v>
      </c>
      <c r="AP215" s="166">
        <v>4.6430999999999998E-3</v>
      </c>
      <c r="AQ215" s="185">
        <v>879532.09</v>
      </c>
      <c r="AS215" s="191" t="s">
        <v>475</v>
      </c>
      <c r="AT215" s="192">
        <v>25061305</v>
      </c>
      <c r="AV215" s="201">
        <v>214</v>
      </c>
      <c r="AW215" s="202" t="s">
        <v>477</v>
      </c>
      <c r="AX215" s="185">
        <v>9486182</v>
      </c>
      <c r="AY215" s="185">
        <v>3001370.67</v>
      </c>
      <c r="AZ215" s="185">
        <v>819014.91</v>
      </c>
      <c r="BA215" s="185">
        <v>13306567</v>
      </c>
      <c r="BC215" s="201">
        <v>213</v>
      </c>
      <c r="BD215" s="202" t="s">
        <v>476</v>
      </c>
      <c r="BE215" s="185">
        <v>15264208</v>
      </c>
      <c r="BF215" s="185">
        <v>3476899.73</v>
      </c>
      <c r="BG215" s="185">
        <v>879532.09</v>
      </c>
      <c r="BH215" s="185">
        <v>19620640</v>
      </c>
    </row>
    <row r="216" spans="1:60" ht="23.25" thickBot="1" x14ac:dyDescent="0.3">
      <c r="A216" s="164" t="s">
        <v>473</v>
      </c>
      <c r="B216" s="165">
        <v>1336</v>
      </c>
      <c r="C216" s="166">
        <v>3.7927170000000001</v>
      </c>
      <c r="D216" s="166">
        <v>1.3336999999999999E-3</v>
      </c>
      <c r="E216" s="166">
        <v>5.0582999999999999E-3</v>
      </c>
      <c r="F216" s="166">
        <v>1.2979999999999999E-3</v>
      </c>
      <c r="H216" s="164" t="s">
        <v>477</v>
      </c>
      <c r="I216" s="184">
        <v>949487829</v>
      </c>
      <c r="J216" s="166">
        <v>3.2518E-3</v>
      </c>
      <c r="K216" s="185">
        <v>3087523.78</v>
      </c>
      <c r="M216" s="191" t="s">
        <v>475</v>
      </c>
      <c r="N216" s="192">
        <v>25061305</v>
      </c>
      <c r="P216" s="201">
        <v>213</v>
      </c>
      <c r="Q216" s="202" t="s">
        <v>476</v>
      </c>
      <c r="R216" s="185">
        <v>15264208</v>
      </c>
      <c r="S216" s="185">
        <v>4255770.1100000003</v>
      </c>
      <c r="T216" s="185">
        <v>19519978</v>
      </c>
      <c r="V216" s="164" t="s">
        <v>474</v>
      </c>
      <c r="W216" s="166">
        <v>968</v>
      </c>
      <c r="X216" s="166">
        <v>3.4035760000000002</v>
      </c>
      <c r="Y216" s="166">
        <v>1.4251000000000001E-3</v>
      </c>
      <c r="Z216" s="166">
        <v>4.8503000000000001E-3</v>
      </c>
      <c r="AA216" s="166">
        <v>1.3822999999999999E-3</v>
      </c>
      <c r="AC216" s="164" t="s">
        <v>477</v>
      </c>
      <c r="AD216" s="185">
        <v>947131646</v>
      </c>
      <c r="AE216" s="166">
        <v>3.9611000000000004E-3</v>
      </c>
      <c r="AF216" s="185">
        <v>3001370.67</v>
      </c>
      <c r="AH216" s="164" t="s">
        <v>476</v>
      </c>
      <c r="AI216" s="165">
        <v>4363</v>
      </c>
      <c r="AJ216" s="165">
        <v>3066</v>
      </c>
      <c r="AK216" s="166">
        <v>1.4230267000000001</v>
      </c>
      <c r="AL216" s="166">
        <v>4.6430999999999998E-3</v>
      </c>
      <c r="AN216" s="164" t="s">
        <v>477</v>
      </c>
      <c r="AO216" s="185">
        <v>947131646</v>
      </c>
      <c r="AP216" s="166">
        <v>4.3236999999999998E-3</v>
      </c>
      <c r="AQ216" s="185">
        <v>819014.91</v>
      </c>
      <c r="AS216" s="191" t="s">
        <v>476</v>
      </c>
      <c r="AT216" s="192">
        <v>15264208</v>
      </c>
      <c r="AV216" s="201">
        <v>215</v>
      </c>
      <c r="AW216" s="202" t="s">
        <v>478</v>
      </c>
      <c r="AX216" s="185">
        <v>6573890</v>
      </c>
      <c r="AY216" s="185">
        <v>1736051.66</v>
      </c>
      <c r="AZ216" s="185">
        <v>604896.18000000005</v>
      </c>
      <c r="BA216" s="185">
        <v>8914837</v>
      </c>
      <c r="BC216" s="201">
        <v>214</v>
      </c>
      <c r="BD216" s="202" t="s">
        <v>477</v>
      </c>
      <c r="BE216" s="185">
        <v>9486182</v>
      </c>
      <c r="BF216" s="185">
        <v>3001370.67</v>
      </c>
      <c r="BG216" s="185">
        <v>819014.91</v>
      </c>
      <c r="BH216" s="185">
        <v>13306567</v>
      </c>
    </row>
    <row r="217" spans="1:60" ht="15.75" thickBot="1" x14ac:dyDescent="0.3">
      <c r="A217" s="164" t="s">
        <v>474</v>
      </c>
      <c r="B217" s="165">
        <v>1358</v>
      </c>
      <c r="C217" s="166">
        <v>3.68079</v>
      </c>
      <c r="D217" s="166">
        <v>1.3557E-3</v>
      </c>
      <c r="E217" s="166">
        <v>4.9899000000000002E-3</v>
      </c>
      <c r="F217" s="166">
        <v>1.2805E-3</v>
      </c>
      <c r="H217" s="164" t="s">
        <v>478</v>
      </c>
      <c r="I217" s="184">
        <v>949487829</v>
      </c>
      <c r="J217" s="166">
        <v>1.4256E-3</v>
      </c>
      <c r="K217" s="185">
        <v>1353623.83</v>
      </c>
      <c r="M217" s="191" t="s">
        <v>476</v>
      </c>
      <c r="N217" s="192">
        <v>15264208</v>
      </c>
      <c r="P217" s="201">
        <v>214</v>
      </c>
      <c r="Q217" s="202" t="s">
        <v>477</v>
      </c>
      <c r="R217" s="185">
        <v>9486182</v>
      </c>
      <c r="S217" s="185">
        <v>3087523.78</v>
      </c>
      <c r="T217" s="185">
        <v>12573705</v>
      </c>
      <c r="V217" s="164" t="s">
        <v>475</v>
      </c>
      <c r="W217" s="165">
        <v>3047</v>
      </c>
      <c r="X217" s="166">
        <v>3.587968</v>
      </c>
      <c r="Y217" s="166">
        <v>4.4856999999999996E-3</v>
      </c>
      <c r="Z217" s="166">
        <v>1.6094600000000001E-2</v>
      </c>
      <c r="AA217" s="166">
        <v>4.5868000000000003E-3</v>
      </c>
      <c r="AC217" s="164" t="s">
        <v>478</v>
      </c>
      <c r="AD217" s="185">
        <v>947131646</v>
      </c>
      <c r="AE217" s="166">
        <v>2.2912000000000002E-3</v>
      </c>
      <c r="AF217" s="185">
        <v>1736051.66</v>
      </c>
      <c r="AH217" s="164" t="s">
        <v>477</v>
      </c>
      <c r="AI217" s="165">
        <v>3493</v>
      </c>
      <c r="AJ217" s="165">
        <v>2636</v>
      </c>
      <c r="AK217" s="166">
        <v>1.3251138</v>
      </c>
      <c r="AL217" s="166">
        <v>4.3236999999999998E-3</v>
      </c>
      <c r="AN217" s="164" t="s">
        <v>478</v>
      </c>
      <c r="AO217" s="185">
        <v>947131646</v>
      </c>
      <c r="AP217" s="166">
        <v>3.1933E-3</v>
      </c>
      <c r="AQ217" s="185">
        <v>604896.18000000005</v>
      </c>
      <c r="AS217" s="191" t="s">
        <v>477</v>
      </c>
      <c r="AT217" s="192">
        <v>9486182</v>
      </c>
      <c r="AV217" s="201">
        <v>216</v>
      </c>
      <c r="AW217" s="202" t="s">
        <v>479</v>
      </c>
      <c r="AX217" s="185">
        <v>4595864</v>
      </c>
      <c r="AY217" s="185">
        <v>1147922.74</v>
      </c>
      <c r="AZ217" s="185">
        <v>625525.5</v>
      </c>
      <c r="BA217" s="185">
        <v>6369311</v>
      </c>
      <c r="BC217" s="201">
        <v>215</v>
      </c>
      <c r="BD217" s="202" t="s">
        <v>478</v>
      </c>
      <c r="BE217" s="185">
        <v>6573890</v>
      </c>
      <c r="BF217" s="185">
        <v>1736051.66</v>
      </c>
      <c r="BG217" s="185">
        <v>604896.18000000005</v>
      </c>
      <c r="BH217" s="185">
        <v>8914837</v>
      </c>
    </row>
    <row r="218" spans="1:60" ht="15.75" thickBot="1" x14ac:dyDescent="0.3">
      <c r="A218" s="164" t="s">
        <v>475</v>
      </c>
      <c r="B218" s="165">
        <v>5037</v>
      </c>
      <c r="C218" s="166">
        <v>4.3203009999999997</v>
      </c>
      <c r="D218" s="166">
        <v>5.0283000000000003E-3</v>
      </c>
      <c r="E218" s="166">
        <v>2.1723800000000001E-2</v>
      </c>
      <c r="F218" s="166">
        <v>5.5745999999999999E-3</v>
      </c>
      <c r="H218" s="164" t="s">
        <v>479</v>
      </c>
      <c r="I218" s="184">
        <v>949487829</v>
      </c>
      <c r="J218" s="166">
        <v>9.8130000000000005E-4</v>
      </c>
      <c r="K218" s="185">
        <v>931757.15</v>
      </c>
      <c r="M218" s="191" t="s">
        <v>477</v>
      </c>
      <c r="N218" s="192">
        <v>9486182</v>
      </c>
      <c r="P218" s="201">
        <v>215</v>
      </c>
      <c r="Q218" s="202" t="s">
        <v>478</v>
      </c>
      <c r="R218" s="185">
        <v>6573890</v>
      </c>
      <c r="S218" s="185">
        <v>1353623.83</v>
      </c>
      <c r="T218" s="185">
        <v>7927513</v>
      </c>
      <c r="V218" s="164" t="s">
        <v>476</v>
      </c>
      <c r="W218" s="165">
        <v>3066</v>
      </c>
      <c r="X218" s="166">
        <v>3.567221</v>
      </c>
      <c r="Y218" s="166">
        <v>4.5136999999999998E-3</v>
      </c>
      <c r="Z218" s="166">
        <v>1.6101299999999999E-2</v>
      </c>
      <c r="AA218" s="166">
        <v>4.5887000000000002E-3</v>
      </c>
      <c r="AC218" s="164" t="s">
        <v>479</v>
      </c>
      <c r="AD218" s="185">
        <v>947131646</v>
      </c>
      <c r="AE218" s="166">
        <v>1.5150000000000001E-3</v>
      </c>
      <c r="AF218" s="185">
        <v>1147922.74</v>
      </c>
      <c r="AH218" s="164" t="s">
        <v>478</v>
      </c>
      <c r="AI218" s="165">
        <v>1561</v>
      </c>
      <c r="AJ218" s="165">
        <v>1595</v>
      </c>
      <c r="AK218" s="166">
        <v>0.97868339999999998</v>
      </c>
      <c r="AL218" s="166">
        <v>3.1933E-3</v>
      </c>
      <c r="AN218" s="164" t="s">
        <v>479</v>
      </c>
      <c r="AO218" s="185">
        <v>947131646</v>
      </c>
      <c r="AP218" s="166">
        <v>3.3021999999999999E-3</v>
      </c>
      <c r="AQ218" s="185">
        <v>625525.5</v>
      </c>
      <c r="AS218" s="191" t="s">
        <v>478</v>
      </c>
      <c r="AT218" s="192">
        <v>6573890</v>
      </c>
      <c r="AV218" s="201">
        <v>217</v>
      </c>
      <c r="AW218" s="202" t="s">
        <v>480</v>
      </c>
      <c r="AX218" s="185">
        <v>58826031</v>
      </c>
      <c r="AY218" s="185">
        <v>12023581.869999999</v>
      </c>
      <c r="AZ218" s="185">
        <v>727772.1</v>
      </c>
      <c r="BA218" s="185">
        <v>71577384</v>
      </c>
      <c r="BC218" s="201">
        <v>216</v>
      </c>
      <c r="BD218" s="202" t="s">
        <v>479</v>
      </c>
      <c r="BE218" s="185">
        <v>4595864</v>
      </c>
      <c r="BF218" s="185">
        <v>1147922.74</v>
      </c>
      <c r="BG218" s="185">
        <v>625525.5</v>
      </c>
      <c r="BH218" s="185">
        <v>6369311</v>
      </c>
    </row>
    <row r="219" spans="1:60" ht="15.75" thickBot="1" x14ac:dyDescent="0.3">
      <c r="A219" s="164" t="s">
        <v>476</v>
      </c>
      <c r="B219" s="165">
        <v>4363</v>
      </c>
      <c r="C219" s="166">
        <v>4.0102570000000002</v>
      </c>
      <c r="D219" s="166">
        <v>4.3555E-3</v>
      </c>
      <c r="E219" s="166">
        <v>1.7466599999999999E-2</v>
      </c>
      <c r="F219" s="166">
        <v>4.4822000000000004E-3</v>
      </c>
      <c r="H219" s="164" t="s">
        <v>480</v>
      </c>
      <c r="I219" s="184">
        <v>949487829</v>
      </c>
      <c r="J219" s="166">
        <v>1.3902100000000001E-2</v>
      </c>
      <c r="K219" s="185">
        <v>13199879.050000001</v>
      </c>
      <c r="M219" s="191" t="s">
        <v>478</v>
      </c>
      <c r="N219" s="192">
        <v>6573890</v>
      </c>
      <c r="P219" s="201">
        <v>216</v>
      </c>
      <c r="Q219" s="202" t="s">
        <v>479</v>
      </c>
      <c r="R219" s="185">
        <v>4595864</v>
      </c>
      <c r="S219" s="185">
        <v>931757.15</v>
      </c>
      <c r="T219" s="185">
        <v>5527620</v>
      </c>
      <c r="V219" s="164" t="s">
        <v>477</v>
      </c>
      <c r="W219" s="165">
        <v>2636</v>
      </c>
      <c r="X219" s="166">
        <v>3.581658</v>
      </c>
      <c r="Y219" s="166">
        <v>3.8806000000000001E-3</v>
      </c>
      <c r="Z219" s="166">
        <v>1.38992E-2</v>
      </c>
      <c r="AA219" s="166">
        <v>3.9611000000000004E-3</v>
      </c>
      <c r="AC219" s="164" t="s">
        <v>480</v>
      </c>
      <c r="AD219" s="185">
        <v>947131646</v>
      </c>
      <c r="AE219" s="166">
        <v>1.5868400000000001E-2</v>
      </c>
      <c r="AF219" s="185">
        <v>12023581.869999999</v>
      </c>
      <c r="AH219" s="164" t="s">
        <v>479</v>
      </c>
      <c r="AI219" s="165">
        <v>1007</v>
      </c>
      <c r="AJ219" s="166">
        <v>995</v>
      </c>
      <c r="AK219" s="166">
        <v>1.0120602999999999</v>
      </c>
      <c r="AL219" s="166">
        <v>3.3021999999999999E-3</v>
      </c>
      <c r="AN219" s="164" t="s">
        <v>480</v>
      </c>
      <c r="AO219" s="185">
        <v>947131646</v>
      </c>
      <c r="AP219" s="166">
        <v>3.8419999999999999E-3</v>
      </c>
      <c r="AQ219" s="185">
        <v>727772.1</v>
      </c>
      <c r="AS219" s="191" t="s">
        <v>479</v>
      </c>
      <c r="AT219" s="192">
        <v>4595864</v>
      </c>
      <c r="AV219" s="228"/>
      <c r="AW219" s="229"/>
      <c r="AX219" s="207">
        <v>3800869978</v>
      </c>
      <c r="AY219" s="230">
        <v>757705316.79999995</v>
      </c>
      <c r="AZ219" s="230">
        <v>189426329.19999999</v>
      </c>
      <c r="BA219" s="230">
        <v>4748001624</v>
      </c>
      <c r="BC219" s="201">
        <v>217</v>
      </c>
      <c r="BD219" s="202" t="s">
        <v>480</v>
      </c>
      <c r="BE219" s="185">
        <v>58826031</v>
      </c>
      <c r="BF219" s="185">
        <v>12023581.869999999</v>
      </c>
      <c r="BG219" s="185">
        <v>727772.1</v>
      </c>
      <c r="BH219" s="185">
        <v>71577384</v>
      </c>
    </row>
    <row r="220" spans="1:60" ht="15.75" thickBot="1" x14ac:dyDescent="0.3">
      <c r="A220" s="164" t="s">
        <v>477</v>
      </c>
      <c r="B220" s="165">
        <v>3493</v>
      </c>
      <c r="C220" s="166">
        <v>3.6340499999999998</v>
      </c>
      <c r="D220" s="166">
        <v>3.4870000000000001E-3</v>
      </c>
      <c r="E220" s="166">
        <v>1.26719E-2</v>
      </c>
      <c r="F220" s="166">
        <v>3.2518E-3</v>
      </c>
      <c r="H220" s="167" t="s">
        <v>28</v>
      </c>
      <c r="I220" s="166"/>
      <c r="J220" s="169">
        <v>1</v>
      </c>
      <c r="K220" s="186">
        <v>949487829</v>
      </c>
      <c r="M220" s="191" t="s">
        <v>479</v>
      </c>
      <c r="N220" s="192">
        <v>4595864</v>
      </c>
      <c r="P220" s="201">
        <v>217</v>
      </c>
      <c r="Q220" s="202" t="s">
        <v>480</v>
      </c>
      <c r="R220" s="185">
        <v>58826031</v>
      </c>
      <c r="S220" s="185">
        <v>13199879.050000001</v>
      </c>
      <c r="T220" s="185">
        <v>72025909</v>
      </c>
      <c r="V220" s="164" t="s">
        <v>478</v>
      </c>
      <c r="W220" s="165">
        <v>1595</v>
      </c>
      <c r="X220" s="166">
        <v>3.4238279999999999</v>
      </c>
      <c r="Y220" s="166">
        <v>2.3481000000000001E-3</v>
      </c>
      <c r="Z220" s="166">
        <v>8.0394999999999998E-3</v>
      </c>
      <c r="AA220" s="166">
        <v>2.2912000000000002E-3</v>
      </c>
      <c r="AC220" s="167" t="s">
        <v>28</v>
      </c>
      <c r="AD220" s="169"/>
      <c r="AE220" s="169">
        <v>1</v>
      </c>
      <c r="AF220" s="213">
        <v>757705316.79999995</v>
      </c>
      <c r="AH220" s="164" t="s">
        <v>480</v>
      </c>
      <c r="AI220" s="165">
        <v>12585</v>
      </c>
      <c r="AJ220" s="165">
        <v>10688</v>
      </c>
      <c r="AK220" s="166">
        <v>1.1774887999999999</v>
      </c>
      <c r="AL220" s="166">
        <v>3.8419999999999999E-3</v>
      </c>
      <c r="AN220" s="167" t="s">
        <v>28</v>
      </c>
      <c r="AO220" s="202"/>
      <c r="AP220" s="169">
        <v>1</v>
      </c>
      <c r="AQ220" s="186">
        <v>189426329.19999999</v>
      </c>
      <c r="AS220" s="191" t="s">
        <v>480</v>
      </c>
      <c r="AT220" s="192">
        <v>58826031</v>
      </c>
      <c r="AV220" s="205" t="s">
        <v>28</v>
      </c>
      <c r="AW220" s="206"/>
      <c r="AX220" s="208"/>
      <c r="AY220" s="231"/>
      <c r="AZ220" s="231"/>
      <c r="BA220" s="231"/>
      <c r="BC220" s="228"/>
      <c r="BD220" s="229"/>
      <c r="BE220" s="230">
        <v>3813358952</v>
      </c>
      <c r="BF220" s="230">
        <v>760061499.53999996</v>
      </c>
      <c r="BG220" s="230">
        <v>189426329.19999999</v>
      </c>
      <c r="BH220" s="230">
        <v>4762846781</v>
      </c>
    </row>
    <row r="221" spans="1:60" ht="15.75" thickBot="1" x14ac:dyDescent="0.3">
      <c r="A221" s="164" t="s">
        <v>478</v>
      </c>
      <c r="B221" s="165">
        <v>1561</v>
      </c>
      <c r="C221" s="166">
        <v>3.565121</v>
      </c>
      <c r="D221" s="166">
        <v>1.5583000000000001E-3</v>
      </c>
      <c r="E221" s="166">
        <v>5.5555999999999999E-3</v>
      </c>
      <c r="F221" s="166">
        <v>1.4256E-3</v>
      </c>
      <c r="M221" s="191" t="s">
        <v>480</v>
      </c>
      <c r="N221" s="192">
        <v>58826031</v>
      </c>
      <c r="P221" s="203"/>
      <c r="Q221" s="204"/>
      <c r="R221" s="207">
        <v>3813358952</v>
      </c>
      <c r="S221" s="207">
        <v>949487829</v>
      </c>
      <c r="T221" s="207">
        <v>4762846781</v>
      </c>
      <c r="V221" s="164" t="s">
        <v>479</v>
      </c>
      <c r="W221" s="166">
        <v>995</v>
      </c>
      <c r="X221" s="166">
        <v>3.629105</v>
      </c>
      <c r="Y221" s="166">
        <v>1.4648E-3</v>
      </c>
      <c r="Z221" s="166">
        <v>5.3160000000000004E-3</v>
      </c>
      <c r="AA221" s="166">
        <v>1.5150000000000001E-3</v>
      </c>
      <c r="AH221" s="217" t="s">
        <v>506</v>
      </c>
      <c r="AI221" s="218"/>
      <c r="AJ221" s="218"/>
      <c r="AK221" s="169">
        <v>306.47970249999997</v>
      </c>
      <c r="AL221" s="169">
        <v>1</v>
      </c>
      <c r="AS221" s="219" t="s">
        <v>28</v>
      </c>
      <c r="AT221" s="194">
        <v>3800869978</v>
      </c>
      <c r="BC221" s="205" t="s">
        <v>28</v>
      </c>
      <c r="BD221" s="206"/>
      <c r="BE221" s="231"/>
      <c r="BF221" s="231"/>
      <c r="BG221" s="231"/>
      <c r="BH221" s="231"/>
    </row>
    <row r="222" spans="1:60" ht="15.75" thickBot="1" x14ac:dyDescent="0.3">
      <c r="A222" s="164" t="s">
        <v>479</v>
      </c>
      <c r="B222" s="165">
        <v>1007</v>
      </c>
      <c r="C222" s="166">
        <v>3.8041049999999998</v>
      </c>
      <c r="D222" s="166">
        <v>1.0053E-3</v>
      </c>
      <c r="E222" s="166">
        <v>3.8241E-3</v>
      </c>
      <c r="F222" s="166">
        <v>9.8130000000000005E-4</v>
      </c>
      <c r="M222" s="193" t="s">
        <v>28</v>
      </c>
      <c r="N222" s="194">
        <v>3813358952</v>
      </c>
      <c r="P222" s="205" t="s">
        <v>28</v>
      </c>
      <c r="Q222" s="206"/>
      <c r="R222" s="208"/>
      <c r="S222" s="208"/>
      <c r="T222" s="208"/>
      <c r="V222" s="164" t="s">
        <v>480</v>
      </c>
      <c r="W222" s="165">
        <v>10688</v>
      </c>
      <c r="X222" s="166">
        <v>3.538729</v>
      </c>
      <c r="Y222" s="166">
        <v>1.5734600000000001E-2</v>
      </c>
      <c r="Z222" s="166">
        <v>5.5680399999999998E-2</v>
      </c>
      <c r="AA222" s="166">
        <v>1.5868400000000001E-2</v>
      </c>
    </row>
    <row r="223" spans="1:60" ht="15.75" thickBot="1" x14ac:dyDescent="0.3">
      <c r="A223" s="164" t="s">
        <v>480</v>
      </c>
      <c r="B223" s="165">
        <v>12585</v>
      </c>
      <c r="C223" s="166">
        <v>4.3121710000000002</v>
      </c>
      <c r="D223" s="166">
        <v>1.2563299999999999E-2</v>
      </c>
      <c r="E223" s="166">
        <v>5.4175099999999997E-2</v>
      </c>
      <c r="F223" s="166">
        <v>1.3902100000000001E-2</v>
      </c>
      <c r="V223" s="167" t="s">
        <v>28</v>
      </c>
      <c r="W223" s="168">
        <v>679268</v>
      </c>
      <c r="X223" s="169"/>
      <c r="Y223" s="169">
        <v>1</v>
      </c>
      <c r="Z223" s="169">
        <v>3.5088849</v>
      </c>
      <c r="AA223" s="169">
        <v>1</v>
      </c>
    </row>
    <row r="224" spans="1:60" ht="15.75" thickBot="1" x14ac:dyDescent="0.3">
      <c r="A224" s="167" t="s">
        <v>28</v>
      </c>
      <c r="B224" s="168">
        <v>1001727</v>
      </c>
      <c r="C224" s="169"/>
      <c r="D224" s="169">
        <v>1</v>
      </c>
      <c r="E224" s="169">
        <v>3.8968997999999999</v>
      </c>
      <c r="F224" s="169">
        <v>1</v>
      </c>
    </row>
  </sheetData>
  <mergeCells count="51">
    <mergeCell ref="BC221:BD221"/>
    <mergeCell ref="BE220:BE221"/>
    <mergeCell ref="BF220:BF221"/>
    <mergeCell ref="BG220:BG221"/>
    <mergeCell ref="BH220:BH221"/>
    <mergeCell ref="AV220:AW220"/>
    <mergeCell ref="AX219:AX220"/>
    <mergeCell ref="AY219:AY220"/>
    <mergeCell ref="AZ219:AZ220"/>
    <mergeCell ref="BA219:BA220"/>
    <mergeCell ref="BD1:BD2"/>
    <mergeCell ref="BC220:BD220"/>
    <mergeCell ref="AN1:AN3"/>
    <mergeCell ref="AS1:AT1"/>
    <mergeCell ref="AS2:AT2"/>
    <mergeCell ref="AS3:AS4"/>
    <mergeCell ref="AW1:AW2"/>
    <mergeCell ref="AV219:AW219"/>
    <mergeCell ref="AC1:AC3"/>
    <mergeCell ref="AH1:AH4"/>
    <mergeCell ref="AI1:AI2"/>
    <mergeCell ref="AJ1:AJ2"/>
    <mergeCell ref="AK1:AK4"/>
    <mergeCell ref="AL1:AL4"/>
    <mergeCell ref="T221:T222"/>
    <mergeCell ref="V1:V6"/>
    <mergeCell ref="W1:X1"/>
    <mergeCell ref="Y1:AA1"/>
    <mergeCell ref="W2:W3"/>
    <mergeCell ref="X2:X3"/>
    <mergeCell ref="Y2:Y6"/>
    <mergeCell ref="Z2:Z6"/>
    <mergeCell ref="AA2:AA6"/>
    <mergeCell ref="P2:P3"/>
    <mergeCell ref="Q2:Q3"/>
    <mergeCell ref="P221:Q221"/>
    <mergeCell ref="P222:Q222"/>
    <mergeCell ref="R221:R222"/>
    <mergeCell ref="S221:S222"/>
    <mergeCell ref="H1:H2"/>
    <mergeCell ref="M1:N1"/>
    <mergeCell ref="M2:N2"/>
    <mergeCell ref="M3:M4"/>
    <mergeCell ref="A1:A6"/>
    <mergeCell ref="B1:C1"/>
    <mergeCell ref="D1:F1"/>
    <mergeCell ref="B2:B3"/>
    <mergeCell ref="C2:C3"/>
    <mergeCell ref="D2:D6"/>
    <mergeCell ref="E2:E6"/>
    <mergeCell ref="F2:F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R233"/>
  <sheetViews>
    <sheetView topLeftCell="BB1" zoomScale="64" zoomScaleNormal="64" workbookViewId="0">
      <selection activeCell="BS1" sqref="BS1:CB1048576"/>
    </sheetView>
  </sheetViews>
  <sheetFormatPr baseColWidth="10" defaultRowHeight="15" x14ac:dyDescent="0.25"/>
  <cols>
    <col min="7" max="7" width="16.28515625" bestFit="1" customWidth="1"/>
    <col min="8" max="8" width="22.28515625" customWidth="1"/>
    <col min="9" max="10" width="16.85546875" customWidth="1"/>
    <col min="11" max="11" width="18.7109375" customWidth="1"/>
    <col min="15" max="15" width="17.140625" bestFit="1" customWidth="1"/>
    <col min="16" max="16" width="16.28515625" bestFit="1" customWidth="1"/>
    <col min="17" max="17" width="14.5703125" bestFit="1" customWidth="1"/>
    <col min="18" max="18" width="16.28515625" bestFit="1" customWidth="1"/>
    <col min="25" max="25" width="14.85546875" bestFit="1" customWidth="1"/>
    <col min="27" max="29" width="11.42578125" style="180"/>
    <col min="34" max="34" width="14.85546875" bestFit="1" customWidth="1"/>
    <col min="43" max="43" width="14.85546875" bestFit="1" customWidth="1"/>
    <col min="52" max="52" width="14.85546875" bestFit="1" customWidth="1"/>
    <col min="58" max="58" width="14.85546875" bestFit="1" customWidth="1"/>
    <col min="66" max="66" width="14.85546875" bestFit="1" customWidth="1"/>
  </cols>
  <sheetData>
    <row r="1" spans="1:18" ht="36" customHeight="1" thickBot="1" x14ac:dyDescent="0.3">
      <c r="A1" s="1"/>
      <c r="B1" s="89" t="s">
        <v>0</v>
      </c>
      <c r="C1" s="87"/>
      <c r="D1" s="87"/>
      <c r="E1" s="87"/>
      <c r="F1" s="87"/>
      <c r="G1" s="90"/>
      <c r="H1" s="2"/>
      <c r="I1" s="3" t="s">
        <v>1</v>
      </c>
      <c r="J1" s="4" t="s">
        <v>2</v>
      </c>
      <c r="K1" s="5" t="s">
        <v>3</v>
      </c>
      <c r="L1" s="6"/>
      <c r="M1" s="7"/>
      <c r="N1" s="1"/>
      <c r="O1" s="8"/>
      <c r="P1" s="1"/>
      <c r="Q1" s="1"/>
      <c r="R1" s="1"/>
    </row>
    <row r="2" spans="1:18" ht="15.75" thickBot="1" x14ac:dyDescent="0.3">
      <c r="A2" s="1"/>
      <c r="B2" s="9"/>
      <c r="C2" s="10"/>
      <c r="D2" s="10"/>
      <c r="E2" s="11"/>
      <c r="F2" s="1"/>
      <c r="G2" s="11"/>
      <c r="H2" s="12"/>
      <c r="I2" s="13">
        <f>J2-K2</f>
        <v>0</v>
      </c>
      <c r="J2" s="14">
        <f>E5</f>
        <v>3800869978</v>
      </c>
      <c r="K2" s="15">
        <f>G15</f>
        <v>3800869978</v>
      </c>
      <c r="L2" s="6"/>
      <c r="M2" s="7"/>
      <c r="N2" s="1"/>
      <c r="O2" s="8"/>
      <c r="P2" s="1"/>
      <c r="Q2" s="1"/>
      <c r="R2" s="1"/>
    </row>
    <row r="3" spans="1:18" ht="45.75" customHeight="1" thickBot="1" x14ac:dyDescent="0.3">
      <c r="A3" s="1"/>
      <c r="B3" s="91" t="s">
        <v>4</v>
      </c>
      <c r="C3" s="92"/>
      <c r="D3" s="92"/>
      <c r="E3" s="93">
        <v>0.8</v>
      </c>
      <c r="F3" s="93"/>
      <c r="G3" s="94"/>
      <c r="H3" s="12"/>
      <c r="I3" s="95" t="str">
        <f>IF(I2=0,"Coinciden", "Cálculo no validado. El Fism PEF 2013 debe ser igual a la Suma del Fism 13 de todos los Municipios")</f>
        <v>Coinciden</v>
      </c>
      <c r="J3" s="96"/>
      <c r="K3" s="97"/>
      <c r="L3" s="6"/>
      <c r="M3" s="7"/>
      <c r="N3" s="1"/>
      <c r="O3" s="8"/>
      <c r="P3" s="1"/>
      <c r="Q3" s="1"/>
      <c r="R3" s="1"/>
    </row>
    <row r="4" spans="1:18" x14ac:dyDescent="0.25">
      <c r="A4" s="1"/>
      <c r="B4" s="98" t="s">
        <v>5</v>
      </c>
      <c r="C4" s="99"/>
      <c r="D4" s="99"/>
      <c r="E4" s="100">
        <f>1-E3</f>
        <v>0.19999999999999996</v>
      </c>
      <c r="F4" s="100"/>
      <c r="G4" s="101"/>
      <c r="H4" s="16"/>
      <c r="I4" s="17"/>
      <c r="J4" s="17"/>
      <c r="K4" s="17"/>
      <c r="L4" s="6"/>
      <c r="M4" s="7">
        <v>12488974</v>
      </c>
      <c r="N4" s="1"/>
      <c r="O4" s="8"/>
      <c r="P4" s="1"/>
      <c r="Q4" s="1"/>
      <c r="R4" s="1"/>
    </row>
    <row r="5" spans="1:18" x14ac:dyDescent="0.25">
      <c r="A5" s="1"/>
      <c r="B5" s="98" t="s">
        <v>6</v>
      </c>
      <c r="C5" s="99"/>
      <c r="D5" s="99"/>
      <c r="E5" s="102">
        <f>3813358952-12488974</f>
        <v>3800869978</v>
      </c>
      <c r="F5" s="102"/>
      <c r="G5" s="103"/>
      <c r="H5" s="18" t="s">
        <v>259</v>
      </c>
      <c r="I5" s="19"/>
      <c r="J5" s="19"/>
      <c r="K5" s="19"/>
      <c r="L5" s="6"/>
      <c r="M5" s="7">
        <v>2356182.7424952202</v>
      </c>
      <c r="N5" s="1"/>
      <c r="O5" s="8"/>
      <c r="P5" s="1"/>
      <c r="Q5" s="1"/>
      <c r="R5" s="1"/>
    </row>
    <row r="6" spans="1:18" x14ac:dyDescent="0.25">
      <c r="A6" s="1"/>
      <c r="B6" s="98" t="s">
        <v>29</v>
      </c>
      <c r="C6" s="99"/>
      <c r="D6" s="99"/>
      <c r="E6" s="104">
        <f>4762846781-14845156.7424952</f>
        <v>4748001624.2575045</v>
      </c>
      <c r="F6" s="104"/>
      <c r="G6" s="105"/>
      <c r="H6" s="18" t="s">
        <v>260</v>
      </c>
      <c r="I6" s="20"/>
      <c r="J6" s="20"/>
      <c r="K6" s="20"/>
      <c r="L6" s="6"/>
      <c r="M6" s="7">
        <v>14845156.7424952</v>
      </c>
      <c r="N6" s="1"/>
      <c r="O6" s="8"/>
      <c r="P6" s="1"/>
      <c r="Q6" s="1"/>
      <c r="R6" s="1"/>
    </row>
    <row r="7" spans="1:18" x14ac:dyDescent="0.25">
      <c r="A7" s="1"/>
      <c r="B7" s="98" t="s">
        <v>8</v>
      </c>
      <c r="C7" s="99"/>
      <c r="D7" s="99"/>
      <c r="E7" s="106">
        <f>E6-E5</f>
        <v>947131646.25750446</v>
      </c>
      <c r="F7" s="106"/>
      <c r="G7" s="107"/>
      <c r="H7" s="16"/>
      <c r="I7" s="19"/>
      <c r="J7" s="19"/>
      <c r="K7" s="19"/>
      <c r="L7" s="6"/>
      <c r="M7" s="7"/>
      <c r="N7" s="1"/>
      <c r="O7" s="8"/>
      <c r="P7" s="1"/>
      <c r="Q7" s="1"/>
      <c r="R7" s="1"/>
    </row>
    <row r="8" spans="1:18" ht="6" customHeight="1" thickBot="1" x14ac:dyDescent="0.3">
      <c r="A8" s="1"/>
      <c r="B8" s="21"/>
      <c r="C8" s="22"/>
      <c r="D8" s="22"/>
      <c r="E8" s="6"/>
      <c r="F8" s="6"/>
      <c r="G8" s="23"/>
      <c r="H8" s="24"/>
      <c r="I8" s="23"/>
      <c r="J8" s="23"/>
      <c r="K8" s="23"/>
      <c r="L8" s="6"/>
      <c r="M8" s="7"/>
      <c r="N8" s="1"/>
      <c r="O8" s="8"/>
      <c r="P8" s="1"/>
      <c r="Q8" s="1"/>
      <c r="R8" s="1"/>
    </row>
    <row r="9" spans="1:18" ht="38.25" customHeight="1" thickBot="1" x14ac:dyDescent="0.3">
      <c r="A9" s="25"/>
      <c r="B9" s="117" t="s">
        <v>482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9"/>
    </row>
    <row r="10" spans="1:18" ht="5.25" customHeight="1" thickBot="1" x14ac:dyDescent="0.3">
      <c r="A10" s="1"/>
      <c r="B10" s="21"/>
      <c r="C10" s="22"/>
      <c r="D10" s="22"/>
      <c r="E10" s="6"/>
      <c r="F10" s="6"/>
      <c r="G10" s="23"/>
      <c r="H10" s="24"/>
      <c r="I10" s="23"/>
      <c r="J10" s="23"/>
      <c r="K10" s="23"/>
      <c r="L10" s="6"/>
      <c r="M10" s="7"/>
      <c r="N10" s="1"/>
      <c r="O10" s="8"/>
      <c r="P10" s="1"/>
      <c r="Q10" s="1"/>
      <c r="R10" s="1"/>
    </row>
    <row r="11" spans="1:18" x14ac:dyDescent="0.25">
      <c r="A11" s="26"/>
      <c r="B11" s="120" t="s">
        <v>9</v>
      </c>
      <c r="C11" s="123" t="s">
        <v>10</v>
      </c>
      <c r="D11" s="124"/>
      <c r="E11" s="124"/>
      <c r="F11" s="125"/>
      <c r="G11" s="132" t="s">
        <v>6</v>
      </c>
      <c r="H11" s="135" t="s">
        <v>11</v>
      </c>
      <c r="I11" s="136"/>
      <c r="J11" s="137"/>
      <c r="K11" s="138" t="s">
        <v>12</v>
      </c>
      <c r="L11" s="139"/>
      <c r="M11" s="140" t="s">
        <v>13</v>
      </c>
      <c r="N11" s="141"/>
      <c r="O11" s="142" t="s">
        <v>14</v>
      </c>
      <c r="P11" s="143"/>
      <c r="Q11" s="144"/>
      <c r="R11" s="145" t="s">
        <v>32</v>
      </c>
    </row>
    <row r="12" spans="1:18" x14ac:dyDescent="0.25">
      <c r="A12" s="27"/>
      <c r="B12" s="121"/>
      <c r="C12" s="126"/>
      <c r="D12" s="127"/>
      <c r="E12" s="127"/>
      <c r="F12" s="128"/>
      <c r="G12" s="133"/>
      <c r="H12" s="28" t="s">
        <v>15</v>
      </c>
      <c r="I12" s="148" t="s">
        <v>30</v>
      </c>
      <c r="J12" s="149"/>
      <c r="K12" s="150" t="s">
        <v>16</v>
      </c>
      <c r="L12" s="150" t="s">
        <v>17</v>
      </c>
      <c r="M12" s="152" t="s">
        <v>18</v>
      </c>
      <c r="N12" s="153"/>
      <c r="O12" s="154" t="s">
        <v>19</v>
      </c>
      <c r="P12" s="115" t="s">
        <v>31</v>
      </c>
      <c r="Q12" s="116"/>
      <c r="R12" s="146"/>
    </row>
    <row r="13" spans="1:18" ht="60.75" thickBot="1" x14ac:dyDescent="0.3">
      <c r="A13" s="26"/>
      <c r="B13" s="122"/>
      <c r="C13" s="129"/>
      <c r="D13" s="130"/>
      <c r="E13" s="130"/>
      <c r="F13" s="131"/>
      <c r="G13" s="134"/>
      <c r="H13" s="29" t="s">
        <v>20</v>
      </c>
      <c r="I13" s="29" t="s">
        <v>21</v>
      </c>
      <c r="J13" s="29" t="s">
        <v>22</v>
      </c>
      <c r="K13" s="151"/>
      <c r="L13" s="151"/>
      <c r="M13" s="30" t="s">
        <v>23</v>
      </c>
      <c r="N13" s="30" t="s">
        <v>24</v>
      </c>
      <c r="O13" s="155"/>
      <c r="P13" s="31" t="s">
        <v>25</v>
      </c>
      <c r="Q13" s="31" t="s">
        <v>26</v>
      </c>
      <c r="R13" s="147"/>
    </row>
    <row r="14" spans="1:18" ht="5.25" customHeight="1" thickBot="1" x14ac:dyDescent="0.3">
      <c r="A14" s="27"/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4"/>
      <c r="P14" s="34"/>
      <c r="Q14" s="34"/>
      <c r="R14" s="34"/>
    </row>
    <row r="15" spans="1:18" ht="15.75" thickBot="1" x14ac:dyDescent="0.3">
      <c r="A15" s="35" t="s">
        <v>27</v>
      </c>
      <c r="B15" s="40" t="s">
        <v>34</v>
      </c>
      <c r="C15" s="86" t="s">
        <v>28</v>
      </c>
      <c r="D15" s="87"/>
      <c r="E15" s="87"/>
      <c r="F15" s="88"/>
      <c r="G15" s="35">
        <f t="shared" ref="G15:R15" si="0">SUM(G17:G232)</f>
        <v>3800869978</v>
      </c>
      <c r="H15" s="35">
        <f t="shared" si="0"/>
        <v>999255</v>
      </c>
      <c r="I15" s="35">
        <f t="shared" si="0"/>
        <v>679268</v>
      </c>
      <c r="J15" s="35">
        <f t="shared" si="0"/>
        <v>756.69111705990008</v>
      </c>
      <c r="K15" s="35">
        <f t="shared" si="0"/>
        <v>3.5088848717828887</v>
      </c>
      <c r="L15" s="35">
        <f t="shared" si="0"/>
        <v>1</v>
      </c>
      <c r="M15" s="35">
        <f t="shared" si="0"/>
        <v>306.47970249961963</v>
      </c>
      <c r="N15" s="35">
        <f t="shared" si="0"/>
        <v>0.99999999999999978</v>
      </c>
      <c r="O15" s="35">
        <f t="shared" si="0"/>
        <v>3800869978</v>
      </c>
      <c r="P15" s="35">
        <f t="shared" si="0"/>
        <v>757705317.00600314</v>
      </c>
      <c r="Q15" s="35">
        <f t="shared" si="0"/>
        <v>189426329.2515009</v>
      </c>
      <c r="R15" s="36">
        <f t="shared" si="0"/>
        <v>4748001624.2575026</v>
      </c>
    </row>
    <row r="16" spans="1:18" ht="11.25" customHeight="1" x14ac:dyDescent="0.25">
      <c r="A16" s="27"/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4"/>
      <c r="P16" s="34"/>
      <c r="Q16" s="34"/>
      <c r="R16" s="34"/>
    </row>
    <row r="17" spans="1:70" x14ac:dyDescent="0.25">
      <c r="A17" s="41" t="s">
        <v>481</v>
      </c>
      <c r="B17" s="41" t="s">
        <v>35</v>
      </c>
      <c r="C17" s="84" t="s">
        <v>264</v>
      </c>
      <c r="D17" s="84"/>
      <c r="E17" s="84"/>
      <c r="F17" s="84"/>
      <c r="G17" s="42">
        <v>30666603</v>
      </c>
      <c r="H17" s="43">
        <v>13145</v>
      </c>
      <c r="I17" s="44">
        <v>8000</v>
      </c>
      <c r="J17" s="45">
        <v>3.5012375280999999</v>
      </c>
      <c r="K17" s="37">
        <f>(I17/$I$15)*J17</f>
        <v>4.1235418457516028E-2</v>
      </c>
      <c r="L17" s="37">
        <f>K17/$K$15</f>
        <v>1.1751715990774023E-2</v>
      </c>
      <c r="M17" s="38">
        <f>H17/I17</f>
        <v>1.6431249999999999</v>
      </c>
      <c r="N17" s="37">
        <f>M17/$M$15</f>
        <v>5.3612848961899495E-3</v>
      </c>
      <c r="O17" s="39">
        <f t="shared" ref="O17:O79" si="1">G17</f>
        <v>30666603</v>
      </c>
      <c r="P17" s="39">
        <f>L17*$E$3*$E$7</f>
        <v>8904337.6901539527</v>
      </c>
      <c r="Q17" s="39">
        <f>N17*$E$4*$E$7</f>
        <v>1015568.517956776</v>
      </c>
      <c r="R17" s="39">
        <f>O17+P17+Q17</f>
        <v>40586509.208110735</v>
      </c>
      <c r="S17" t="s">
        <v>264</v>
      </c>
      <c r="T17">
        <v>8000</v>
      </c>
      <c r="U17">
        <v>3.5012379999999999</v>
      </c>
      <c r="V17">
        <v>1.17774E-2</v>
      </c>
      <c r="W17">
        <v>4.1235399999999998E-2</v>
      </c>
      <c r="X17">
        <v>1.17517E-2</v>
      </c>
      <c r="Y17" t="b">
        <f>EXACT(S17,C17)</f>
        <v>1</v>
      </c>
      <c r="Z17" s="178">
        <f>T17-I17</f>
        <v>0</v>
      </c>
      <c r="AA17" s="180">
        <f>U17-J17</f>
        <v>4.7189999996533061E-7</v>
      </c>
      <c r="AB17" s="180">
        <f>W17/K17</f>
        <v>0.99999955238683835</v>
      </c>
      <c r="AC17" s="180">
        <f>X17/L17</f>
        <v>0.99999863928178356</v>
      </c>
      <c r="AD17" t="s">
        <v>264</v>
      </c>
      <c r="AE17">
        <v>947131646</v>
      </c>
      <c r="AF17">
        <v>1.17517E-2</v>
      </c>
      <c r="AG17">
        <v>8904337.6899999995</v>
      </c>
      <c r="AH17" t="b">
        <f>EXACT(AD17,C17)</f>
        <v>1</v>
      </c>
      <c r="AI17" s="178">
        <f>AE17-$E$7</f>
        <v>-0.25750446319580078</v>
      </c>
      <c r="AJ17" s="46">
        <f>AF17/L17</f>
        <v>0.99999863928178356</v>
      </c>
      <c r="AK17" s="46">
        <f>AG17-P17</f>
        <v>-1.5395320951938629E-4</v>
      </c>
      <c r="AL17" t="s">
        <v>264</v>
      </c>
      <c r="AM17">
        <v>13145</v>
      </c>
      <c r="AN17">
        <v>8000</v>
      </c>
      <c r="AO17">
        <v>1.6431249999999999</v>
      </c>
      <c r="AP17">
        <v>5.3613000000000003E-3</v>
      </c>
      <c r="AQ17" t="b">
        <f>EXACT(AL17,C17)</f>
        <v>1</v>
      </c>
      <c r="AR17" s="178">
        <f>AM17-H17</f>
        <v>0</v>
      </c>
      <c r="AS17" s="178">
        <f>AN17-I17</f>
        <v>0</v>
      </c>
      <c r="AT17" s="179">
        <f>AO17/M17</f>
        <v>1</v>
      </c>
      <c r="AU17" s="179">
        <f>AP17/N17</f>
        <v>1.000002817199672</v>
      </c>
      <c r="AV17" t="s">
        <v>264</v>
      </c>
      <c r="AW17">
        <v>947131646</v>
      </c>
      <c r="AX17">
        <v>5.3613000000000003E-3</v>
      </c>
      <c r="AY17">
        <v>1015568.52</v>
      </c>
      <c r="AZ17" t="b">
        <f>EXACT(AV17,C17)</f>
        <v>1</v>
      </c>
      <c r="BA17" s="178">
        <f>AW17-$E$7</f>
        <v>-0.25750446319580078</v>
      </c>
      <c r="BB17" s="46">
        <f>AX17/N17</f>
        <v>1.000002817199672</v>
      </c>
      <c r="BC17" s="46">
        <f>AY17-Q17</f>
        <v>2.0432240562513471E-3</v>
      </c>
      <c r="BD17" t="s">
        <v>264</v>
      </c>
      <c r="BE17">
        <v>30666603</v>
      </c>
      <c r="BF17" t="b">
        <f>EXACT(BD17,C17)</f>
        <v>1</v>
      </c>
      <c r="BG17" s="178">
        <f>BE17-G17</f>
        <v>0</v>
      </c>
      <c r="BH17">
        <v>1</v>
      </c>
      <c r="BI17" t="s">
        <v>264</v>
      </c>
      <c r="BJ17">
        <v>30666603</v>
      </c>
      <c r="BK17">
        <v>8904337.6899999995</v>
      </c>
      <c r="BL17">
        <v>1015568.52</v>
      </c>
      <c r="BM17">
        <v>40586509</v>
      </c>
      <c r="BN17" t="b">
        <f>EXACT(BI17,C17)</f>
        <v>1</v>
      </c>
      <c r="BO17" s="46">
        <f>BJ17-O17</f>
        <v>0</v>
      </c>
      <c r="BP17" s="46">
        <f t="shared" ref="BP17:BR17" si="2">BK17-P17</f>
        <v>-1.5395320951938629E-4</v>
      </c>
      <c r="BQ17" s="46">
        <f t="shared" si="2"/>
        <v>2.0432240562513471E-3</v>
      </c>
      <c r="BR17" s="46">
        <f t="shared" si="2"/>
        <v>-0.20811073482036591</v>
      </c>
    </row>
    <row r="18" spans="1:70" x14ac:dyDescent="0.25">
      <c r="A18" s="41" t="s">
        <v>481</v>
      </c>
      <c r="B18" s="41" t="s">
        <v>36</v>
      </c>
      <c r="C18" s="84" t="s">
        <v>265</v>
      </c>
      <c r="D18" s="84"/>
      <c r="E18" s="84"/>
      <c r="F18" s="84"/>
      <c r="G18" s="42">
        <v>7247098</v>
      </c>
      <c r="H18" s="43">
        <v>1725</v>
      </c>
      <c r="I18" s="44">
        <v>1888</v>
      </c>
      <c r="J18" s="45">
        <v>3.6108332673999999</v>
      </c>
      <c r="K18" s="37">
        <f t="shared" ref="K18:K80" si="3">(I18/$I$15)*J18</f>
        <v>1.0036176014255346E-2</v>
      </c>
      <c r="L18" s="37">
        <f t="shared" ref="L18:L80" si="4">K18/$K$15</f>
        <v>2.860218098052301E-3</v>
      </c>
      <c r="M18" s="38">
        <f t="shared" ref="M18:M80" si="5">H18/I18</f>
        <v>0.91366525423728817</v>
      </c>
      <c r="N18" s="37">
        <f t="shared" ref="N18:N80" si="6">M18/$M$15</f>
        <v>2.9811607319686108E-3</v>
      </c>
      <c r="O18" s="39">
        <f t="shared" si="1"/>
        <v>7247098</v>
      </c>
      <c r="P18" s="39">
        <f t="shared" ref="P18:P80" si="7">L18*$E$3*$E$7</f>
        <v>2167202.4606910273</v>
      </c>
      <c r="Q18" s="39">
        <f t="shared" ref="Q18:Q80" si="8">N18*$E$4*$E$7</f>
        <v>564710.33436553134</v>
      </c>
      <c r="R18" s="39">
        <f t="shared" ref="R18:R80" si="9">O18+P18+Q18</f>
        <v>9979010.7950565591</v>
      </c>
      <c r="S18" t="s">
        <v>265</v>
      </c>
      <c r="T18">
        <v>1888</v>
      </c>
      <c r="U18">
        <v>3.610833</v>
      </c>
      <c r="V18">
        <v>2.7794999999999999E-3</v>
      </c>
      <c r="W18">
        <v>1.00362E-2</v>
      </c>
      <c r="X18">
        <v>2.8601999999999998E-3</v>
      </c>
      <c r="Y18" t="b">
        <f t="shared" ref="Y18:Y81" si="10">EXACT(S18,C18)</f>
        <v>1</v>
      </c>
      <c r="Z18" s="178">
        <f t="shared" ref="Z18:Z81" si="11">T18-I18</f>
        <v>0</v>
      </c>
      <c r="AA18" s="180">
        <f t="shared" ref="AA18:AA81" si="12">U18-J18</f>
        <v>-2.6739999992031471E-7</v>
      </c>
      <c r="AB18" s="180">
        <f t="shared" ref="AB18:AB81" si="13">W18/K18</f>
        <v>1.0000023899286561</v>
      </c>
      <c r="AC18" s="180">
        <f t="shared" ref="AC18:AC81" si="14">X18/L18</f>
        <v>0.99999367249220839</v>
      </c>
      <c r="AD18" t="s">
        <v>265</v>
      </c>
      <c r="AE18">
        <v>947131646</v>
      </c>
      <c r="AF18">
        <v>2.8601999999999998E-3</v>
      </c>
      <c r="AG18">
        <v>2167202.46</v>
      </c>
      <c r="AH18" t="b">
        <f t="shared" ref="AH18:AH81" si="15">EXACT(AD18,C18)</f>
        <v>1</v>
      </c>
      <c r="AI18" s="178">
        <f t="shared" ref="AI18:AI81" si="16">AE18-$E$7</f>
        <v>-0.25750446319580078</v>
      </c>
      <c r="AJ18" s="46">
        <f t="shared" ref="AJ18:AJ81" si="17">AF18/L18</f>
        <v>0.99999367249220839</v>
      </c>
      <c r="AK18" s="46">
        <f t="shared" ref="AK18:AK81" si="18">AG18-P18</f>
        <v>-6.9102738052606583E-4</v>
      </c>
      <c r="AL18" t="s">
        <v>265</v>
      </c>
      <c r="AM18">
        <v>1725</v>
      </c>
      <c r="AN18">
        <v>1888</v>
      </c>
      <c r="AO18">
        <v>0.91366530000000001</v>
      </c>
      <c r="AP18">
        <v>2.9811999999999998E-3</v>
      </c>
      <c r="AQ18" t="b">
        <f t="shared" ref="AQ18:AQ81" si="19">EXACT(AL18,C18)</f>
        <v>1</v>
      </c>
      <c r="AR18" s="178">
        <f t="shared" ref="AR18:AR81" si="20">AM18-H18</f>
        <v>0</v>
      </c>
      <c r="AS18" s="178">
        <f t="shared" ref="AS18:AS81" si="21">AN18-I18</f>
        <v>0</v>
      </c>
      <c r="AT18" s="179">
        <f t="shared" ref="AT18:AT81" si="22">AO18/M18</f>
        <v>1.0000000500869566</v>
      </c>
      <c r="AU18" s="179">
        <f t="shared" ref="AU18:AU81" si="23">AP18/N18</f>
        <v>1.0000131720611263</v>
      </c>
      <c r="AV18" t="s">
        <v>265</v>
      </c>
      <c r="AW18">
        <v>947131646</v>
      </c>
      <c r="AX18">
        <v>2.9811999999999998E-3</v>
      </c>
      <c r="AY18">
        <v>564710.32999999996</v>
      </c>
      <c r="AZ18" t="b">
        <f t="shared" ref="AZ18:AZ81" si="24">EXACT(AV18,C18)</f>
        <v>1</v>
      </c>
      <c r="BA18" s="178">
        <f t="shared" ref="BA18:BA81" si="25">AW18-$E$7</f>
        <v>-0.25750446319580078</v>
      </c>
      <c r="BB18" s="46">
        <f t="shared" ref="BB18:BB81" si="26">AX18/N18</f>
        <v>1.0000131720611263</v>
      </c>
      <c r="BC18" s="46">
        <f t="shared" ref="BC18:BC81" si="27">AY18-Q18</f>
        <v>-4.3655313784256577E-3</v>
      </c>
      <c r="BD18" t="s">
        <v>265</v>
      </c>
      <c r="BE18">
        <v>7247098</v>
      </c>
      <c r="BF18" t="b">
        <f t="shared" ref="BF18:BF81" si="28">EXACT(BD18,C18)</f>
        <v>1</v>
      </c>
      <c r="BG18" s="178">
        <f t="shared" ref="BG18:BG81" si="29">BE18-G18</f>
        <v>0</v>
      </c>
      <c r="BH18">
        <v>2</v>
      </c>
      <c r="BI18" t="s">
        <v>265</v>
      </c>
      <c r="BJ18">
        <v>7247098</v>
      </c>
      <c r="BK18">
        <v>2167202.46</v>
      </c>
      <c r="BL18">
        <v>564710.32999999996</v>
      </c>
      <c r="BM18">
        <v>9979011</v>
      </c>
      <c r="BN18" t="b">
        <f t="shared" ref="BN18:BN81" si="30">EXACT(BI18,C18)</f>
        <v>1</v>
      </c>
      <c r="BO18" s="46">
        <f t="shared" ref="BO18:BO81" si="31">BJ18-O18</f>
        <v>0</v>
      </c>
      <c r="BP18" s="46">
        <f t="shared" ref="BP18:BP81" si="32">BK18-P18</f>
        <v>-6.9102738052606583E-4</v>
      </c>
      <c r="BQ18" s="46">
        <f t="shared" ref="BQ18:BQ81" si="33">BL18-Q18</f>
        <v>-4.3655313784256577E-3</v>
      </c>
      <c r="BR18" s="46">
        <f t="shared" ref="BR18:BR81" si="34">BM18-R18</f>
        <v>0.20494344085454941</v>
      </c>
    </row>
    <row r="19" spans="1:70" x14ac:dyDescent="0.25">
      <c r="A19" s="41" t="s">
        <v>481</v>
      </c>
      <c r="B19" s="41" t="s">
        <v>37</v>
      </c>
      <c r="C19" s="84" t="s">
        <v>266</v>
      </c>
      <c r="D19" s="84"/>
      <c r="E19" s="84"/>
      <c r="F19" s="84"/>
      <c r="G19" s="42">
        <v>29301398</v>
      </c>
      <c r="H19" s="43">
        <v>7262</v>
      </c>
      <c r="I19" s="44">
        <v>3858</v>
      </c>
      <c r="J19" s="45">
        <v>3.4446433261</v>
      </c>
      <c r="K19" s="37">
        <f t="shared" si="3"/>
        <v>1.9564345666355253E-2</v>
      </c>
      <c r="L19" s="37">
        <f t="shared" si="4"/>
        <v>5.5756590430436305E-3</v>
      </c>
      <c r="M19" s="38">
        <f t="shared" si="5"/>
        <v>1.8823224468636599</v>
      </c>
      <c r="N19" s="37">
        <f t="shared" si="6"/>
        <v>6.1417523950578617E-3</v>
      </c>
      <c r="O19" s="39">
        <f t="shared" si="1"/>
        <v>29301398</v>
      </c>
      <c r="P19" s="39">
        <f t="shared" si="7"/>
        <v>4224706.5027267644</v>
      </c>
      <c r="Q19" s="39">
        <f t="shared" si="8"/>
        <v>1163409.6113674245</v>
      </c>
      <c r="R19" s="39">
        <f t="shared" si="9"/>
        <v>34689514.11409419</v>
      </c>
      <c r="S19" t="s">
        <v>266</v>
      </c>
      <c r="T19">
        <v>3858</v>
      </c>
      <c r="U19">
        <v>3.4446430000000001</v>
      </c>
      <c r="V19">
        <v>5.6795999999999999E-3</v>
      </c>
      <c r="W19">
        <v>1.95643E-2</v>
      </c>
      <c r="X19">
        <v>5.5757000000000003E-3</v>
      </c>
      <c r="Y19" t="b">
        <f t="shared" si="10"/>
        <v>1</v>
      </c>
      <c r="Z19" s="178">
        <f t="shared" si="11"/>
        <v>0</v>
      </c>
      <c r="AA19" s="180">
        <f t="shared" si="12"/>
        <v>-3.2609999989219318E-7</v>
      </c>
      <c r="AB19" s="180">
        <f t="shared" si="13"/>
        <v>0.99999766583784444</v>
      </c>
      <c r="AC19" s="180">
        <f t="shared" si="14"/>
        <v>1.000007345670898</v>
      </c>
      <c r="AD19" t="s">
        <v>266</v>
      </c>
      <c r="AE19">
        <v>947131646</v>
      </c>
      <c r="AF19">
        <v>5.5757000000000003E-3</v>
      </c>
      <c r="AG19">
        <v>4224706.5</v>
      </c>
      <c r="AH19" t="b">
        <f t="shared" si="15"/>
        <v>1</v>
      </c>
      <c r="AI19" s="178">
        <f t="shared" si="16"/>
        <v>-0.25750446319580078</v>
      </c>
      <c r="AJ19" s="46">
        <f t="shared" si="17"/>
        <v>1.000007345670898</v>
      </c>
      <c r="AK19" s="46">
        <f t="shared" si="18"/>
        <v>-2.7267644181847572E-3</v>
      </c>
      <c r="AL19" t="s">
        <v>266</v>
      </c>
      <c r="AM19">
        <v>7262</v>
      </c>
      <c r="AN19">
        <v>3858</v>
      </c>
      <c r="AO19">
        <v>1.8823224000000001</v>
      </c>
      <c r="AP19">
        <v>6.1418000000000002E-3</v>
      </c>
      <c r="AQ19" t="b">
        <f t="shared" si="19"/>
        <v>1</v>
      </c>
      <c r="AR19" s="178">
        <f t="shared" si="20"/>
        <v>0</v>
      </c>
      <c r="AS19" s="178">
        <f t="shared" si="21"/>
        <v>0</v>
      </c>
      <c r="AT19" s="179">
        <f t="shared" si="22"/>
        <v>0.99999997510327743</v>
      </c>
      <c r="AU19" s="179">
        <f t="shared" si="23"/>
        <v>1.0000077510357104</v>
      </c>
      <c r="AV19" t="s">
        <v>266</v>
      </c>
      <c r="AW19">
        <v>947131646</v>
      </c>
      <c r="AX19">
        <v>6.1418000000000002E-3</v>
      </c>
      <c r="AY19">
        <v>1163409.6100000001</v>
      </c>
      <c r="AZ19" t="b">
        <f t="shared" si="24"/>
        <v>1</v>
      </c>
      <c r="BA19" s="178">
        <f t="shared" si="25"/>
        <v>-0.25750446319580078</v>
      </c>
      <c r="BB19" s="46">
        <f t="shared" si="26"/>
        <v>1.0000077510357104</v>
      </c>
      <c r="BC19" s="46">
        <f t="shared" si="27"/>
        <v>-1.3674243818968534E-3</v>
      </c>
      <c r="BD19" t="s">
        <v>266</v>
      </c>
      <c r="BE19">
        <v>29301398</v>
      </c>
      <c r="BF19" t="b">
        <f t="shared" si="28"/>
        <v>1</v>
      </c>
      <c r="BG19" s="178">
        <f t="shared" si="29"/>
        <v>0</v>
      </c>
      <c r="BH19">
        <v>3</v>
      </c>
      <c r="BI19" t="s">
        <v>266</v>
      </c>
      <c r="BJ19">
        <v>29301398</v>
      </c>
      <c r="BK19">
        <v>4224706.5</v>
      </c>
      <c r="BL19">
        <v>1163409.6100000001</v>
      </c>
      <c r="BM19">
        <v>34689514</v>
      </c>
      <c r="BN19" t="b">
        <f t="shared" si="30"/>
        <v>1</v>
      </c>
      <c r="BO19" s="46">
        <f t="shared" si="31"/>
        <v>0</v>
      </c>
      <c r="BP19" s="46">
        <f t="shared" si="32"/>
        <v>-2.7267644181847572E-3</v>
      </c>
      <c r="BQ19" s="46">
        <f t="shared" si="33"/>
        <v>-1.3674243818968534E-3</v>
      </c>
      <c r="BR19" s="46">
        <f t="shared" si="34"/>
        <v>-0.11409419029951096</v>
      </c>
    </row>
    <row r="20" spans="1:70" x14ac:dyDescent="0.25">
      <c r="A20" s="41" t="s">
        <v>481</v>
      </c>
      <c r="B20" s="41" t="s">
        <v>38</v>
      </c>
      <c r="C20" s="84" t="s">
        <v>267</v>
      </c>
      <c r="D20" s="84"/>
      <c r="E20" s="84"/>
      <c r="F20" s="84"/>
      <c r="G20" s="42">
        <v>31007644</v>
      </c>
      <c r="H20" s="43">
        <v>8505</v>
      </c>
      <c r="I20" s="44">
        <v>9120</v>
      </c>
      <c r="J20" s="45">
        <v>3.5338137537000001</v>
      </c>
      <c r="K20" s="37">
        <f t="shared" si="3"/>
        <v>4.744575253617718E-2</v>
      </c>
      <c r="L20" s="37">
        <f t="shared" si="4"/>
        <v>1.3521604233218876E-2</v>
      </c>
      <c r="M20" s="38">
        <f t="shared" si="5"/>
        <v>0.93256578947368418</v>
      </c>
      <c r="N20" s="37">
        <f t="shared" si="6"/>
        <v>3.0428305100395404E-3</v>
      </c>
      <c r="O20" s="39">
        <f t="shared" si="1"/>
        <v>31007644</v>
      </c>
      <c r="P20" s="39">
        <f t="shared" si="7"/>
        <v>10245391.421960829</v>
      </c>
      <c r="Q20" s="39">
        <f t="shared" si="8"/>
        <v>576392.21405126224</v>
      </c>
      <c r="R20" s="39">
        <f t="shared" si="9"/>
        <v>41829427.636012092</v>
      </c>
      <c r="S20" t="s">
        <v>267</v>
      </c>
      <c r="T20">
        <v>9120</v>
      </c>
      <c r="U20">
        <v>3.533814</v>
      </c>
      <c r="V20">
        <v>1.3426199999999999E-2</v>
      </c>
      <c r="W20">
        <v>4.7445800000000003E-2</v>
      </c>
      <c r="X20">
        <v>1.35216E-2</v>
      </c>
      <c r="Y20" t="b">
        <f t="shared" si="10"/>
        <v>1</v>
      </c>
      <c r="Z20" s="178">
        <f t="shared" si="11"/>
        <v>0</v>
      </c>
      <c r="AA20" s="180">
        <f t="shared" si="12"/>
        <v>2.4629999995084972E-7</v>
      </c>
      <c r="AB20" s="180">
        <f t="shared" si="13"/>
        <v>1.0000010003808621</v>
      </c>
      <c r="AC20" s="180">
        <f t="shared" si="14"/>
        <v>0.99999968692924279</v>
      </c>
      <c r="AD20" t="s">
        <v>267</v>
      </c>
      <c r="AE20">
        <v>947131646</v>
      </c>
      <c r="AF20">
        <v>1.35216E-2</v>
      </c>
      <c r="AG20">
        <v>10245391.42</v>
      </c>
      <c r="AH20" t="b">
        <f t="shared" si="15"/>
        <v>1</v>
      </c>
      <c r="AI20" s="178">
        <f t="shared" si="16"/>
        <v>-0.25750446319580078</v>
      </c>
      <c r="AJ20" s="46">
        <f t="shared" si="17"/>
        <v>0.99999968692924279</v>
      </c>
      <c r="AK20" s="46">
        <f t="shared" si="18"/>
        <v>-1.9608289003372192E-3</v>
      </c>
      <c r="AL20" t="s">
        <v>267</v>
      </c>
      <c r="AM20">
        <v>8505</v>
      </c>
      <c r="AN20">
        <v>9120</v>
      </c>
      <c r="AO20">
        <v>0.9325658</v>
      </c>
      <c r="AP20">
        <v>3.0428E-3</v>
      </c>
      <c r="AQ20" t="b">
        <f t="shared" si="19"/>
        <v>1</v>
      </c>
      <c r="AR20" s="178">
        <f t="shared" si="20"/>
        <v>0</v>
      </c>
      <c r="AS20" s="178">
        <f t="shared" si="21"/>
        <v>0</v>
      </c>
      <c r="AT20" s="179">
        <f t="shared" si="22"/>
        <v>1.0000000112874781</v>
      </c>
      <c r="AU20" s="179">
        <f t="shared" si="23"/>
        <v>0.99998997313868132</v>
      </c>
      <c r="AV20" t="s">
        <v>267</v>
      </c>
      <c r="AW20">
        <v>947131646</v>
      </c>
      <c r="AX20">
        <v>3.0428E-3</v>
      </c>
      <c r="AY20">
        <v>576392.21</v>
      </c>
      <c r="AZ20" t="b">
        <f t="shared" si="24"/>
        <v>1</v>
      </c>
      <c r="BA20" s="178">
        <f t="shared" si="25"/>
        <v>-0.25750446319580078</v>
      </c>
      <c r="BB20" s="46">
        <f t="shared" si="26"/>
        <v>0.99998997313868132</v>
      </c>
      <c r="BC20" s="46">
        <f t="shared" si="27"/>
        <v>-4.051262279972434E-3</v>
      </c>
      <c r="BD20" t="s">
        <v>267</v>
      </c>
      <c r="BE20">
        <v>31007644</v>
      </c>
      <c r="BF20" t="b">
        <f t="shared" si="28"/>
        <v>1</v>
      </c>
      <c r="BG20" s="178">
        <f t="shared" si="29"/>
        <v>0</v>
      </c>
      <c r="BH20">
        <v>4</v>
      </c>
      <c r="BI20" t="s">
        <v>267</v>
      </c>
      <c r="BJ20">
        <v>31007644</v>
      </c>
      <c r="BK20">
        <v>10245391.42</v>
      </c>
      <c r="BL20">
        <v>576392.21</v>
      </c>
      <c r="BM20">
        <v>41829428</v>
      </c>
      <c r="BN20" t="b">
        <f t="shared" si="30"/>
        <v>1</v>
      </c>
      <c r="BO20" s="46">
        <f t="shared" si="31"/>
        <v>0</v>
      </c>
      <c r="BP20" s="46">
        <f t="shared" si="32"/>
        <v>-1.9608289003372192E-3</v>
      </c>
      <c r="BQ20" s="46">
        <f t="shared" si="33"/>
        <v>-4.051262279972434E-3</v>
      </c>
      <c r="BR20" s="46">
        <f t="shared" si="34"/>
        <v>0.36398790776729584</v>
      </c>
    </row>
    <row r="21" spans="1:70" x14ac:dyDescent="0.25">
      <c r="A21" s="41" t="s">
        <v>481</v>
      </c>
      <c r="B21" s="41" t="s">
        <v>39</v>
      </c>
      <c r="C21" s="84" t="s">
        <v>268</v>
      </c>
      <c r="D21" s="84"/>
      <c r="E21" s="84"/>
      <c r="F21" s="84"/>
      <c r="G21" s="42">
        <v>4052001</v>
      </c>
      <c r="H21" s="43">
        <v>1042</v>
      </c>
      <c r="I21" s="44">
        <v>1070</v>
      </c>
      <c r="J21" s="45">
        <v>3.5947461036999999</v>
      </c>
      <c r="K21" s="37">
        <f t="shared" si="3"/>
        <v>5.6625342735989329E-3</v>
      </c>
      <c r="L21" s="37">
        <f t="shared" si="4"/>
        <v>1.6137703231972271E-3</v>
      </c>
      <c r="M21" s="38">
        <f t="shared" si="5"/>
        <v>0.9738317757009346</v>
      </c>
      <c r="N21" s="37">
        <f t="shared" si="6"/>
        <v>3.1774755971062823E-3</v>
      </c>
      <c r="O21" s="39">
        <f t="shared" si="1"/>
        <v>4052001</v>
      </c>
      <c r="P21" s="39">
        <f t="shared" si="7"/>
        <v>1222762.354313036</v>
      </c>
      <c r="Q21" s="39">
        <f t="shared" si="8"/>
        <v>601897.53864606388</v>
      </c>
      <c r="R21" s="39">
        <f t="shared" si="9"/>
        <v>5876660.8929591002</v>
      </c>
      <c r="S21" t="s">
        <v>268</v>
      </c>
      <c r="T21">
        <v>1070</v>
      </c>
      <c r="U21">
        <v>3.5947460000000002</v>
      </c>
      <c r="V21">
        <v>1.5751999999999999E-3</v>
      </c>
      <c r="W21">
        <v>5.6625E-3</v>
      </c>
      <c r="X21">
        <v>1.6138000000000001E-3</v>
      </c>
      <c r="Y21" t="b">
        <f t="shared" si="10"/>
        <v>1</v>
      </c>
      <c r="Z21" s="178">
        <f t="shared" si="11"/>
        <v>0</v>
      </c>
      <c r="AA21" s="180">
        <f t="shared" si="12"/>
        <v>-1.0369999969839228E-7</v>
      </c>
      <c r="AB21" s="180">
        <f t="shared" si="13"/>
        <v>0.99999394730393198</v>
      </c>
      <c r="AC21" s="180">
        <f t="shared" si="14"/>
        <v>1.0000183897313926</v>
      </c>
      <c r="AD21" t="s">
        <v>268</v>
      </c>
      <c r="AE21">
        <v>947131646</v>
      </c>
      <c r="AF21">
        <v>1.6138000000000001E-3</v>
      </c>
      <c r="AG21">
        <v>1222762.3500000001</v>
      </c>
      <c r="AH21" t="b">
        <f t="shared" si="15"/>
        <v>1</v>
      </c>
      <c r="AI21" s="178">
        <f t="shared" si="16"/>
        <v>-0.25750446319580078</v>
      </c>
      <c r="AJ21" s="46">
        <f t="shared" si="17"/>
        <v>1.0000183897313926</v>
      </c>
      <c r="AK21" s="46">
        <f t="shared" si="18"/>
        <v>-4.3130358681082726E-3</v>
      </c>
      <c r="AL21" t="s">
        <v>268</v>
      </c>
      <c r="AM21">
        <v>1042</v>
      </c>
      <c r="AN21">
        <v>1070</v>
      </c>
      <c r="AO21">
        <v>0.97383180000000003</v>
      </c>
      <c r="AP21">
        <v>3.1775000000000002E-3</v>
      </c>
      <c r="AQ21" t="b">
        <f t="shared" si="19"/>
        <v>1</v>
      </c>
      <c r="AR21" s="178">
        <f t="shared" si="20"/>
        <v>0</v>
      </c>
      <c r="AS21" s="178">
        <f t="shared" si="21"/>
        <v>0</v>
      </c>
      <c r="AT21" s="179">
        <f t="shared" si="22"/>
        <v>1.0000000249520153</v>
      </c>
      <c r="AU21" s="179">
        <f t="shared" si="23"/>
        <v>1.0000076799625905</v>
      </c>
      <c r="AV21" t="s">
        <v>268</v>
      </c>
      <c r="AW21">
        <v>947131646</v>
      </c>
      <c r="AX21">
        <v>3.1775000000000002E-3</v>
      </c>
      <c r="AY21">
        <v>601897.54</v>
      </c>
      <c r="AZ21" t="b">
        <f t="shared" si="24"/>
        <v>1</v>
      </c>
      <c r="BA21" s="178">
        <f t="shared" si="25"/>
        <v>-0.25750446319580078</v>
      </c>
      <c r="BB21" s="46">
        <f t="shared" si="26"/>
        <v>1.0000076799625905</v>
      </c>
      <c r="BC21" s="46">
        <f t="shared" si="27"/>
        <v>1.3539361534640193E-3</v>
      </c>
      <c r="BD21" t="s">
        <v>268</v>
      </c>
      <c r="BE21">
        <v>4052001</v>
      </c>
      <c r="BF21" t="b">
        <f t="shared" si="28"/>
        <v>1</v>
      </c>
      <c r="BG21" s="178">
        <f t="shared" si="29"/>
        <v>0</v>
      </c>
      <c r="BH21">
        <v>5</v>
      </c>
      <c r="BI21" t="s">
        <v>268</v>
      </c>
      <c r="BJ21">
        <v>4052001</v>
      </c>
      <c r="BK21">
        <v>1222762.3500000001</v>
      </c>
      <c r="BL21">
        <v>601897.54</v>
      </c>
      <c r="BM21">
        <v>5876661</v>
      </c>
      <c r="BN21" t="b">
        <f t="shared" si="30"/>
        <v>1</v>
      </c>
      <c r="BO21" s="46">
        <f t="shared" si="31"/>
        <v>0</v>
      </c>
      <c r="BP21" s="46">
        <f t="shared" si="32"/>
        <v>-4.3130358681082726E-3</v>
      </c>
      <c r="BQ21" s="46">
        <f t="shared" si="33"/>
        <v>1.3539361534640193E-3</v>
      </c>
      <c r="BR21" s="46">
        <f t="shared" si="34"/>
        <v>0.10704089980572462</v>
      </c>
    </row>
    <row r="22" spans="1:70" x14ac:dyDescent="0.25">
      <c r="A22" s="41" t="s">
        <v>481</v>
      </c>
      <c r="B22" s="41" t="s">
        <v>40</v>
      </c>
      <c r="C22" s="84" t="s">
        <v>269</v>
      </c>
      <c r="D22" s="84"/>
      <c r="E22" s="84"/>
      <c r="F22" s="84"/>
      <c r="G22" s="42">
        <v>24713513</v>
      </c>
      <c r="H22" s="43">
        <v>6980</v>
      </c>
      <c r="I22" s="44">
        <v>2817</v>
      </c>
      <c r="J22" s="45">
        <v>3.4632439478000001</v>
      </c>
      <c r="K22" s="37">
        <f t="shared" si="3"/>
        <v>1.4362458118080935E-2</v>
      </c>
      <c r="L22" s="37">
        <f t="shared" si="4"/>
        <v>4.0931688108602066E-3</v>
      </c>
      <c r="M22" s="38">
        <f t="shared" si="5"/>
        <v>2.4778132765353211</v>
      </c>
      <c r="N22" s="37">
        <f t="shared" si="6"/>
        <v>8.0847549000031948E-3</v>
      </c>
      <c r="O22" s="39">
        <f t="shared" si="1"/>
        <v>24713513</v>
      </c>
      <c r="P22" s="39">
        <f t="shared" si="7"/>
        <v>3101415.7713919193</v>
      </c>
      <c r="Q22" s="39">
        <f t="shared" si="8"/>
        <v>1531465.44360569</v>
      </c>
      <c r="R22" s="39">
        <f t="shared" si="9"/>
        <v>29346394.214997612</v>
      </c>
      <c r="S22" t="s">
        <v>269</v>
      </c>
      <c r="T22">
        <v>2817</v>
      </c>
      <c r="U22">
        <v>3.463244</v>
      </c>
      <c r="V22">
        <v>4.1470999999999999E-3</v>
      </c>
      <c r="W22">
        <v>1.43625E-2</v>
      </c>
      <c r="X22">
        <v>4.0932E-3</v>
      </c>
      <c r="Y22" t="b">
        <f t="shared" si="10"/>
        <v>1</v>
      </c>
      <c r="Z22" s="178">
        <f t="shared" si="11"/>
        <v>0</v>
      </c>
      <c r="AA22" s="180">
        <f t="shared" si="12"/>
        <v>5.2199999878155268E-8</v>
      </c>
      <c r="AB22" s="180">
        <f t="shared" si="13"/>
        <v>1.0000029160690127</v>
      </c>
      <c r="AC22" s="180">
        <f t="shared" si="14"/>
        <v>1.0000076198029533</v>
      </c>
      <c r="AD22" t="s">
        <v>269</v>
      </c>
      <c r="AE22">
        <v>947131646</v>
      </c>
      <c r="AF22">
        <v>4.0932E-3</v>
      </c>
      <c r="AG22">
        <v>3101415.77</v>
      </c>
      <c r="AH22" t="b">
        <f t="shared" si="15"/>
        <v>1</v>
      </c>
      <c r="AI22" s="178">
        <f t="shared" si="16"/>
        <v>-0.25750446319580078</v>
      </c>
      <c r="AJ22" s="46">
        <f t="shared" si="17"/>
        <v>1.0000076198029533</v>
      </c>
      <c r="AK22" s="46">
        <f t="shared" si="18"/>
        <v>-1.3919193297624588E-3</v>
      </c>
      <c r="AL22" t="s">
        <v>269</v>
      </c>
      <c r="AM22">
        <v>6980</v>
      </c>
      <c r="AN22">
        <v>2817</v>
      </c>
      <c r="AO22">
        <v>2.4778133000000002</v>
      </c>
      <c r="AP22">
        <v>8.0847999999999996E-3</v>
      </c>
      <c r="AQ22" t="b">
        <f t="shared" si="19"/>
        <v>1</v>
      </c>
      <c r="AR22" s="178">
        <f t="shared" si="20"/>
        <v>0</v>
      </c>
      <c r="AS22" s="178">
        <f t="shared" si="21"/>
        <v>0</v>
      </c>
      <c r="AT22" s="179">
        <f t="shared" si="22"/>
        <v>1.0000000094699142</v>
      </c>
      <c r="AU22" s="179">
        <f t="shared" si="23"/>
        <v>1.0000055784000088</v>
      </c>
      <c r="AV22" t="s">
        <v>269</v>
      </c>
      <c r="AW22">
        <v>947131646</v>
      </c>
      <c r="AX22">
        <v>8.0847999999999996E-3</v>
      </c>
      <c r="AY22">
        <v>1531465.44</v>
      </c>
      <c r="AZ22" t="b">
        <f t="shared" si="24"/>
        <v>1</v>
      </c>
      <c r="BA22" s="178">
        <f t="shared" si="25"/>
        <v>-0.25750446319580078</v>
      </c>
      <c r="BB22" s="46">
        <f t="shared" si="26"/>
        <v>1.0000055784000088</v>
      </c>
      <c r="BC22" s="46">
        <f t="shared" si="27"/>
        <v>-3.605690086260438E-3</v>
      </c>
      <c r="BD22" t="s">
        <v>269</v>
      </c>
      <c r="BE22">
        <v>24713513</v>
      </c>
      <c r="BF22" t="b">
        <f t="shared" si="28"/>
        <v>1</v>
      </c>
      <c r="BG22" s="178">
        <f t="shared" si="29"/>
        <v>0</v>
      </c>
      <c r="BH22">
        <v>6</v>
      </c>
      <c r="BI22" t="s">
        <v>269</v>
      </c>
      <c r="BJ22">
        <v>24713513</v>
      </c>
      <c r="BK22">
        <v>3101415.77</v>
      </c>
      <c r="BL22">
        <v>1531465.44</v>
      </c>
      <c r="BM22">
        <v>29346394</v>
      </c>
      <c r="BN22" t="b">
        <f t="shared" si="30"/>
        <v>1</v>
      </c>
      <c r="BO22" s="46">
        <f t="shared" si="31"/>
        <v>0</v>
      </c>
      <c r="BP22" s="46">
        <f t="shared" si="32"/>
        <v>-1.3919193297624588E-3</v>
      </c>
      <c r="BQ22" s="46">
        <f t="shared" si="33"/>
        <v>-3.605690086260438E-3</v>
      </c>
      <c r="BR22" s="46">
        <f t="shared" si="34"/>
        <v>-0.21499761193990707</v>
      </c>
    </row>
    <row r="23" spans="1:70" x14ac:dyDescent="0.25">
      <c r="A23" s="41" t="s">
        <v>481</v>
      </c>
      <c r="B23" s="41" t="s">
        <v>41</v>
      </c>
      <c r="C23" s="84" t="s">
        <v>270</v>
      </c>
      <c r="D23" s="84"/>
      <c r="E23" s="84"/>
      <c r="F23" s="84"/>
      <c r="G23" s="42">
        <v>4788250</v>
      </c>
      <c r="H23" s="43">
        <v>1386</v>
      </c>
      <c r="I23" s="44">
        <v>1272</v>
      </c>
      <c r="J23" s="45">
        <v>3.4487659269000002</v>
      </c>
      <c r="K23" s="37">
        <f t="shared" si="3"/>
        <v>6.4581730024332084E-3</v>
      </c>
      <c r="L23" s="37">
        <f t="shared" si="4"/>
        <v>1.8405200621905175E-3</v>
      </c>
      <c r="M23" s="38">
        <f t="shared" si="5"/>
        <v>1.0896226415094339</v>
      </c>
      <c r="N23" s="37">
        <f t="shared" si="6"/>
        <v>3.5552848447142635E-3</v>
      </c>
      <c r="O23" s="39">
        <f t="shared" si="1"/>
        <v>4788250</v>
      </c>
      <c r="P23" s="39">
        <f t="shared" si="7"/>
        <v>1394571.8371779756</v>
      </c>
      <c r="Q23" s="39">
        <f t="shared" si="8"/>
        <v>673464.55757771514</v>
      </c>
      <c r="R23" s="39">
        <f t="shared" si="9"/>
        <v>6856286.3947556904</v>
      </c>
      <c r="S23" t="s">
        <v>270</v>
      </c>
      <c r="T23">
        <v>1272</v>
      </c>
      <c r="U23">
        <v>3.448766</v>
      </c>
      <c r="V23">
        <v>1.8726000000000001E-3</v>
      </c>
      <c r="W23">
        <v>6.4581999999999999E-3</v>
      </c>
      <c r="X23">
        <v>1.8404999999999999E-3</v>
      </c>
      <c r="Y23" t="b">
        <f t="shared" si="10"/>
        <v>1</v>
      </c>
      <c r="Z23" s="178">
        <f t="shared" si="11"/>
        <v>0</v>
      </c>
      <c r="AA23" s="180">
        <f t="shared" si="12"/>
        <v>7.3099999831072182E-8</v>
      </c>
      <c r="AB23" s="180">
        <f t="shared" si="13"/>
        <v>1.000004180372186</v>
      </c>
      <c r="AC23" s="180">
        <f t="shared" si="14"/>
        <v>0.99998909971647165</v>
      </c>
      <c r="AD23" t="s">
        <v>270</v>
      </c>
      <c r="AE23">
        <v>947131646</v>
      </c>
      <c r="AF23">
        <v>1.8404999999999999E-3</v>
      </c>
      <c r="AG23">
        <v>1394571.84</v>
      </c>
      <c r="AH23" t="b">
        <f t="shared" si="15"/>
        <v>1</v>
      </c>
      <c r="AI23" s="178">
        <f t="shared" si="16"/>
        <v>-0.25750446319580078</v>
      </c>
      <c r="AJ23" s="46">
        <f t="shared" si="17"/>
        <v>0.99998909971647165</v>
      </c>
      <c r="AK23" s="46">
        <f t="shared" si="18"/>
        <v>2.8220245148986578E-3</v>
      </c>
      <c r="AL23" t="s">
        <v>270</v>
      </c>
      <c r="AM23">
        <v>1386</v>
      </c>
      <c r="AN23">
        <v>1272</v>
      </c>
      <c r="AO23">
        <v>1.0896226</v>
      </c>
      <c r="AP23">
        <v>3.5553E-3</v>
      </c>
      <c r="AQ23" t="b">
        <f t="shared" si="19"/>
        <v>1</v>
      </c>
      <c r="AR23" s="178">
        <f t="shared" si="20"/>
        <v>0</v>
      </c>
      <c r="AS23" s="178">
        <f t="shared" si="21"/>
        <v>0</v>
      </c>
      <c r="AT23" s="179">
        <f t="shared" si="22"/>
        <v>0.99999996190476192</v>
      </c>
      <c r="AU23" s="179">
        <f t="shared" si="23"/>
        <v>1.000004262748668</v>
      </c>
      <c r="AV23" t="s">
        <v>270</v>
      </c>
      <c r="AW23">
        <v>947131646</v>
      </c>
      <c r="AX23">
        <v>3.5553E-3</v>
      </c>
      <c r="AY23">
        <v>673464.56</v>
      </c>
      <c r="AZ23" t="b">
        <f t="shared" si="24"/>
        <v>1</v>
      </c>
      <c r="BA23" s="178">
        <f t="shared" si="25"/>
        <v>-0.25750446319580078</v>
      </c>
      <c r="BB23" s="46">
        <f t="shared" si="26"/>
        <v>1.000004262748668</v>
      </c>
      <c r="BC23" s="46">
        <f t="shared" si="27"/>
        <v>2.4222849169746041E-3</v>
      </c>
      <c r="BD23" t="s">
        <v>270</v>
      </c>
      <c r="BE23">
        <v>4788250</v>
      </c>
      <c r="BF23" t="b">
        <f t="shared" si="28"/>
        <v>1</v>
      </c>
      <c r="BG23" s="178">
        <f t="shared" si="29"/>
        <v>0</v>
      </c>
      <c r="BH23">
        <v>7</v>
      </c>
      <c r="BI23" t="s">
        <v>270</v>
      </c>
      <c r="BJ23">
        <v>4788250</v>
      </c>
      <c r="BK23">
        <v>1394571.84</v>
      </c>
      <c r="BL23">
        <v>673464.56</v>
      </c>
      <c r="BM23">
        <v>6856286</v>
      </c>
      <c r="BN23" t="b">
        <f t="shared" si="30"/>
        <v>1</v>
      </c>
      <c r="BO23" s="46">
        <f t="shared" si="31"/>
        <v>0</v>
      </c>
      <c r="BP23" s="46">
        <f t="shared" si="32"/>
        <v>2.8220245148986578E-3</v>
      </c>
      <c r="BQ23" s="46">
        <f t="shared" si="33"/>
        <v>2.4222849169746041E-3</v>
      </c>
      <c r="BR23" s="46">
        <f t="shared" si="34"/>
        <v>-0.39475569035857916</v>
      </c>
    </row>
    <row r="24" spans="1:70" x14ac:dyDescent="0.25">
      <c r="A24" s="41" t="s">
        <v>481</v>
      </c>
      <c r="B24" s="41" t="s">
        <v>42</v>
      </c>
      <c r="C24" s="84" t="s">
        <v>271</v>
      </c>
      <c r="D24" s="84"/>
      <c r="E24" s="84"/>
      <c r="F24" s="84"/>
      <c r="G24" s="42">
        <v>7449925</v>
      </c>
      <c r="H24" s="43">
        <v>2078</v>
      </c>
      <c r="I24" s="44">
        <v>792</v>
      </c>
      <c r="J24" s="45">
        <v>3.4234724959</v>
      </c>
      <c r="K24" s="37">
        <f t="shared" si="3"/>
        <v>3.9916354321899456E-3</v>
      </c>
      <c r="L24" s="37">
        <f t="shared" si="4"/>
        <v>1.1375794812446406E-3</v>
      </c>
      <c r="M24" s="38">
        <f t="shared" si="5"/>
        <v>2.6237373737373737</v>
      </c>
      <c r="N24" s="37">
        <f t="shared" si="6"/>
        <v>8.5608846273943044E-3</v>
      </c>
      <c r="O24" s="39">
        <f t="shared" si="1"/>
        <v>7449925</v>
      </c>
      <c r="P24" s="39">
        <f t="shared" si="7"/>
        <v>861950.02145599551</v>
      </c>
      <c r="Q24" s="39">
        <f t="shared" si="8"/>
        <v>1621656.9501129058</v>
      </c>
      <c r="R24" s="39">
        <f t="shared" si="9"/>
        <v>9933531.9715689011</v>
      </c>
      <c r="S24" t="s">
        <v>271</v>
      </c>
      <c r="T24">
        <v>792</v>
      </c>
      <c r="U24">
        <v>3.4234719999999998</v>
      </c>
      <c r="V24">
        <v>1.1659999999999999E-3</v>
      </c>
      <c r="W24">
        <v>3.9915999999999997E-3</v>
      </c>
      <c r="X24">
        <v>1.1375999999999999E-3</v>
      </c>
      <c r="Y24" t="b">
        <f t="shared" si="10"/>
        <v>1</v>
      </c>
      <c r="Z24" s="178">
        <f t="shared" si="11"/>
        <v>0</v>
      </c>
      <c r="AA24" s="180">
        <f t="shared" si="12"/>
        <v>-4.9590000017474267E-7</v>
      </c>
      <c r="AB24" s="180">
        <f t="shared" si="13"/>
        <v>0.99999112339026253</v>
      </c>
      <c r="AC24" s="180">
        <f t="shared" si="14"/>
        <v>1.0000180372059251</v>
      </c>
      <c r="AD24" t="s">
        <v>271</v>
      </c>
      <c r="AE24">
        <v>947131646</v>
      </c>
      <c r="AF24">
        <v>1.1375999999999999E-3</v>
      </c>
      <c r="AG24">
        <v>861950.02</v>
      </c>
      <c r="AH24" t="b">
        <f t="shared" si="15"/>
        <v>1</v>
      </c>
      <c r="AI24" s="178">
        <f t="shared" si="16"/>
        <v>-0.25750446319580078</v>
      </c>
      <c r="AJ24" s="46">
        <f t="shared" si="17"/>
        <v>1.0000180372059251</v>
      </c>
      <c r="AK24" s="46">
        <f t="shared" si="18"/>
        <v>-1.455995487049222E-3</v>
      </c>
      <c r="AL24" t="s">
        <v>271</v>
      </c>
      <c r="AM24">
        <v>2078</v>
      </c>
      <c r="AN24">
        <v>792</v>
      </c>
      <c r="AO24">
        <v>2.6237374</v>
      </c>
      <c r="AP24">
        <v>8.5608999999999998E-3</v>
      </c>
      <c r="AQ24" t="b">
        <f t="shared" si="19"/>
        <v>1</v>
      </c>
      <c r="AR24" s="178">
        <f t="shared" si="20"/>
        <v>0</v>
      </c>
      <c r="AS24" s="178">
        <f t="shared" si="21"/>
        <v>0</v>
      </c>
      <c r="AT24" s="179">
        <f t="shared" si="22"/>
        <v>1.0000000100096247</v>
      </c>
      <c r="AU24" s="179">
        <f t="shared" si="23"/>
        <v>1.0000017956795781</v>
      </c>
      <c r="AV24" t="s">
        <v>271</v>
      </c>
      <c r="AW24">
        <v>947131646</v>
      </c>
      <c r="AX24">
        <v>8.5608999999999998E-3</v>
      </c>
      <c r="AY24">
        <v>1621656.95</v>
      </c>
      <c r="AZ24" t="b">
        <f t="shared" si="24"/>
        <v>1</v>
      </c>
      <c r="BA24" s="178">
        <f t="shared" si="25"/>
        <v>-0.25750446319580078</v>
      </c>
      <c r="BB24" s="46">
        <f t="shared" si="26"/>
        <v>1.0000017956795781</v>
      </c>
      <c r="BC24" s="46">
        <f t="shared" si="27"/>
        <v>-1.1290586553514004E-4</v>
      </c>
      <c r="BD24" t="s">
        <v>271</v>
      </c>
      <c r="BE24">
        <v>7449925</v>
      </c>
      <c r="BF24" t="b">
        <f t="shared" si="28"/>
        <v>1</v>
      </c>
      <c r="BG24" s="178">
        <f t="shared" si="29"/>
        <v>0</v>
      </c>
      <c r="BH24">
        <v>8</v>
      </c>
      <c r="BI24" t="s">
        <v>271</v>
      </c>
      <c r="BJ24">
        <v>7449925</v>
      </c>
      <c r="BK24">
        <v>861950.02</v>
      </c>
      <c r="BL24">
        <v>1621656.95</v>
      </c>
      <c r="BM24">
        <v>9933532</v>
      </c>
      <c r="BN24" t="b">
        <f t="shared" si="30"/>
        <v>1</v>
      </c>
      <c r="BO24" s="46">
        <f t="shared" si="31"/>
        <v>0</v>
      </c>
      <c r="BP24" s="46">
        <f t="shared" si="32"/>
        <v>-1.455995487049222E-3</v>
      </c>
      <c r="BQ24" s="46">
        <f t="shared" si="33"/>
        <v>-1.1290586553514004E-4</v>
      </c>
      <c r="BR24" s="46">
        <f t="shared" si="34"/>
        <v>2.8431098908185959E-2</v>
      </c>
    </row>
    <row r="25" spans="1:70" x14ac:dyDescent="0.25">
      <c r="A25" s="41" t="s">
        <v>481</v>
      </c>
      <c r="B25" s="41" t="s">
        <v>43</v>
      </c>
      <c r="C25" s="84" t="s">
        <v>272</v>
      </c>
      <c r="D25" s="84"/>
      <c r="E25" s="84"/>
      <c r="F25" s="84"/>
      <c r="G25" s="42">
        <v>1802467</v>
      </c>
      <c r="H25" s="43">
        <v>413</v>
      </c>
      <c r="I25" s="44">
        <v>514</v>
      </c>
      <c r="J25" s="45">
        <v>3.3414844381000002</v>
      </c>
      <c r="K25" s="37">
        <f t="shared" si="3"/>
        <v>2.5284909655443806E-3</v>
      </c>
      <c r="L25" s="37">
        <f t="shared" si="4"/>
        <v>7.2059673028247197E-4</v>
      </c>
      <c r="M25" s="38">
        <f t="shared" si="5"/>
        <v>0.80350194552529186</v>
      </c>
      <c r="N25" s="37">
        <f t="shared" si="6"/>
        <v>2.6217134086597106E-3</v>
      </c>
      <c r="O25" s="39">
        <f t="shared" si="1"/>
        <v>1802467</v>
      </c>
      <c r="P25" s="39">
        <f t="shared" si="7"/>
        <v>545999.97395217011</v>
      </c>
      <c r="Q25" s="39">
        <f t="shared" si="8"/>
        <v>496621.54735184892</v>
      </c>
      <c r="R25" s="39">
        <f t="shared" si="9"/>
        <v>2845088.5213040188</v>
      </c>
      <c r="S25" t="s">
        <v>272</v>
      </c>
      <c r="T25">
        <v>514</v>
      </c>
      <c r="U25">
        <v>3.3414839999999999</v>
      </c>
      <c r="V25">
        <v>7.5670000000000002E-4</v>
      </c>
      <c r="W25">
        <v>2.5284999999999999E-3</v>
      </c>
      <c r="X25">
        <v>7.2059999999999995E-4</v>
      </c>
      <c r="Y25" t="b">
        <f t="shared" si="10"/>
        <v>1</v>
      </c>
      <c r="Z25" s="178">
        <f t="shared" si="11"/>
        <v>0</v>
      </c>
      <c r="AA25" s="180">
        <f t="shared" si="12"/>
        <v>-4.3810000027733054E-7</v>
      </c>
      <c r="AB25" s="180">
        <f t="shared" si="13"/>
        <v>1.0000035730622503</v>
      </c>
      <c r="AC25" s="180">
        <f t="shared" si="14"/>
        <v>1.000004537513689</v>
      </c>
      <c r="AD25" t="s">
        <v>272</v>
      </c>
      <c r="AE25">
        <v>947131646</v>
      </c>
      <c r="AF25">
        <v>7.2059999999999995E-4</v>
      </c>
      <c r="AG25">
        <v>545999.97</v>
      </c>
      <c r="AH25" t="b">
        <f t="shared" si="15"/>
        <v>1</v>
      </c>
      <c r="AI25" s="178">
        <f t="shared" si="16"/>
        <v>-0.25750446319580078</v>
      </c>
      <c r="AJ25" s="46">
        <f t="shared" si="17"/>
        <v>1.000004537513689</v>
      </c>
      <c r="AK25" s="46">
        <f t="shared" si="18"/>
        <v>-3.9521701401099563E-3</v>
      </c>
      <c r="AL25" t="s">
        <v>272</v>
      </c>
      <c r="AM25">
        <v>413</v>
      </c>
      <c r="AN25">
        <v>514</v>
      </c>
      <c r="AO25">
        <v>0.80350189999999999</v>
      </c>
      <c r="AP25">
        <v>2.6216999999999998E-3</v>
      </c>
      <c r="AQ25" t="b">
        <f t="shared" si="19"/>
        <v>1</v>
      </c>
      <c r="AR25" s="178">
        <f t="shared" si="20"/>
        <v>0</v>
      </c>
      <c r="AS25" s="178">
        <f t="shared" si="21"/>
        <v>0</v>
      </c>
      <c r="AT25" s="179">
        <f t="shared" si="22"/>
        <v>0.9999999433414043</v>
      </c>
      <c r="AU25" s="179">
        <f t="shared" si="23"/>
        <v>0.99999488553567051</v>
      </c>
      <c r="AV25" t="s">
        <v>272</v>
      </c>
      <c r="AW25">
        <v>947131646</v>
      </c>
      <c r="AX25">
        <v>2.6216999999999998E-3</v>
      </c>
      <c r="AY25">
        <v>496621.55</v>
      </c>
      <c r="AZ25" t="b">
        <f t="shared" si="24"/>
        <v>1</v>
      </c>
      <c r="BA25" s="178">
        <f t="shared" si="25"/>
        <v>-0.25750446319580078</v>
      </c>
      <c r="BB25" s="46">
        <f t="shared" si="26"/>
        <v>0.99999488553567051</v>
      </c>
      <c r="BC25" s="46">
        <f t="shared" si="27"/>
        <v>2.6481510722078383E-3</v>
      </c>
      <c r="BD25" t="s">
        <v>272</v>
      </c>
      <c r="BE25">
        <v>1802467</v>
      </c>
      <c r="BF25" t="b">
        <f t="shared" si="28"/>
        <v>1</v>
      </c>
      <c r="BG25" s="178">
        <f t="shared" si="29"/>
        <v>0</v>
      </c>
      <c r="BH25">
        <v>9</v>
      </c>
      <c r="BI25" t="s">
        <v>272</v>
      </c>
      <c r="BJ25">
        <v>1802467</v>
      </c>
      <c r="BK25">
        <v>545999.97</v>
      </c>
      <c r="BL25">
        <v>496621.55</v>
      </c>
      <c r="BM25">
        <v>2845089</v>
      </c>
      <c r="BN25" t="b">
        <f t="shared" si="30"/>
        <v>1</v>
      </c>
      <c r="BO25" s="46">
        <f t="shared" si="31"/>
        <v>0</v>
      </c>
      <c r="BP25" s="46">
        <f t="shared" si="32"/>
        <v>-3.9521701401099563E-3</v>
      </c>
      <c r="BQ25" s="46">
        <f t="shared" si="33"/>
        <v>2.6481510722078383E-3</v>
      </c>
      <c r="BR25" s="46">
        <f t="shared" si="34"/>
        <v>0.47869598120450974</v>
      </c>
    </row>
    <row r="26" spans="1:70" x14ac:dyDescent="0.25">
      <c r="A26" s="41" t="s">
        <v>481</v>
      </c>
      <c r="B26" s="41" t="s">
        <v>44</v>
      </c>
      <c r="C26" s="84" t="s">
        <v>273</v>
      </c>
      <c r="D26" s="84"/>
      <c r="E26" s="84"/>
      <c r="F26" s="84"/>
      <c r="G26" s="42">
        <v>112027107</v>
      </c>
      <c r="H26" s="43">
        <v>19730</v>
      </c>
      <c r="I26" s="44">
        <v>13251</v>
      </c>
      <c r="J26" s="45">
        <v>3.6326803852</v>
      </c>
      <c r="K26" s="37">
        <f t="shared" si="3"/>
        <v>7.0865472514950206E-2</v>
      </c>
      <c r="L26" s="37">
        <f t="shared" si="4"/>
        <v>2.0196009588351917E-2</v>
      </c>
      <c r="M26" s="38">
        <f t="shared" si="5"/>
        <v>1.4889442306241039</v>
      </c>
      <c r="N26" s="37">
        <f t="shared" si="6"/>
        <v>4.8582148131847388E-3</v>
      </c>
      <c r="O26" s="39">
        <f t="shared" si="1"/>
        <v>112027107</v>
      </c>
      <c r="P26" s="39">
        <f t="shared" si="7"/>
        <v>15302623.847398477</v>
      </c>
      <c r="Q26" s="39">
        <f t="shared" si="8"/>
        <v>920273.79877685104</v>
      </c>
      <c r="R26" s="39">
        <f t="shared" si="9"/>
        <v>128250004.64617532</v>
      </c>
      <c r="S26" t="s">
        <v>273</v>
      </c>
      <c r="T26">
        <v>13251</v>
      </c>
      <c r="U26">
        <v>3.6326800000000001</v>
      </c>
      <c r="V26">
        <v>1.9507799999999999E-2</v>
      </c>
      <c r="W26">
        <v>7.0865499999999998E-2</v>
      </c>
      <c r="X26">
        <v>2.0195999999999999E-2</v>
      </c>
      <c r="Y26" t="b">
        <f t="shared" si="10"/>
        <v>1</v>
      </c>
      <c r="Z26" s="178">
        <f t="shared" si="11"/>
        <v>0</v>
      </c>
      <c r="AA26" s="180">
        <f t="shared" si="12"/>
        <v>-3.851999998971678E-7</v>
      </c>
      <c r="AB26" s="180">
        <f t="shared" si="13"/>
        <v>1.0000003878482542</v>
      </c>
      <c r="AC26" s="180">
        <f t="shared" si="14"/>
        <v>0.99999952523532554</v>
      </c>
      <c r="AD26" t="s">
        <v>273</v>
      </c>
      <c r="AE26">
        <v>947131646</v>
      </c>
      <c r="AF26">
        <v>2.0195999999999999E-2</v>
      </c>
      <c r="AG26">
        <v>15302623.84</v>
      </c>
      <c r="AH26" t="b">
        <f t="shared" si="15"/>
        <v>1</v>
      </c>
      <c r="AI26" s="178">
        <f t="shared" si="16"/>
        <v>-0.25750446319580078</v>
      </c>
      <c r="AJ26" s="46">
        <f t="shared" si="17"/>
        <v>0.99999952523532554</v>
      </c>
      <c r="AK26" s="46">
        <f t="shared" si="18"/>
        <v>-7.3984768241643906E-3</v>
      </c>
      <c r="AL26" t="s">
        <v>273</v>
      </c>
      <c r="AM26">
        <v>19730</v>
      </c>
      <c r="AN26">
        <v>13251</v>
      </c>
      <c r="AO26">
        <v>1.4889441999999999</v>
      </c>
      <c r="AP26">
        <v>4.8582E-3</v>
      </c>
      <c r="AQ26" t="b">
        <f t="shared" si="19"/>
        <v>1</v>
      </c>
      <c r="AR26" s="178">
        <f t="shared" si="20"/>
        <v>0</v>
      </c>
      <c r="AS26" s="178">
        <f t="shared" si="21"/>
        <v>0</v>
      </c>
      <c r="AT26" s="179">
        <f t="shared" si="22"/>
        <v>0.99999997943233654</v>
      </c>
      <c r="AU26" s="179">
        <f t="shared" si="23"/>
        <v>0.99999695089959828</v>
      </c>
      <c r="AV26" t="s">
        <v>273</v>
      </c>
      <c r="AW26">
        <v>947131646</v>
      </c>
      <c r="AX26">
        <v>4.8582E-3</v>
      </c>
      <c r="AY26">
        <v>920273.8</v>
      </c>
      <c r="AZ26" t="b">
        <f t="shared" si="24"/>
        <v>1</v>
      </c>
      <c r="BA26" s="178">
        <f t="shared" si="25"/>
        <v>-0.25750446319580078</v>
      </c>
      <c r="BB26" s="46">
        <f t="shared" si="26"/>
        <v>0.99999695089959828</v>
      </c>
      <c r="BC26" s="46">
        <f t="shared" si="27"/>
        <v>1.2231490109115839E-3</v>
      </c>
      <c r="BD26" t="s">
        <v>273</v>
      </c>
      <c r="BE26">
        <v>112027107</v>
      </c>
      <c r="BF26" t="b">
        <f t="shared" si="28"/>
        <v>1</v>
      </c>
      <c r="BG26" s="178">
        <f t="shared" si="29"/>
        <v>0</v>
      </c>
      <c r="BH26">
        <v>10</v>
      </c>
      <c r="BI26" t="s">
        <v>273</v>
      </c>
      <c r="BJ26">
        <v>112027107</v>
      </c>
      <c r="BK26">
        <v>15302623.84</v>
      </c>
      <c r="BL26">
        <v>920273.8</v>
      </c>
      <c r="BM26">
        <v>128250005</v>
      </c>
      <c r="BN26" t="b">
        <f t="shared" si="30"/>
        <v>1</v>
      </c>
      <c r="BO26" s="46">
        <f t="shared" si="31"/>
        <v>0</v>
      </c>
      <c r="BP26" s="46">
        <f t="shared" si="32"/>
        <v>-7.3984768241643906E-3</v>
      </c>
      <c r="BQ26" s="46">
        <f t="shared" si="33"/>
        <v>1.2231490109115839E-3</v>
      </c>
      <c r="BR26" s="46">
        <f t="shared" si="34"/>
        <v>0.3538246750831604</v>
      </c>
    </row>
    <row r="27" spans="1:70" x14ac:dyDescent="0.25">
      <c r="A27" s="41" t="s">
        <v>481</v>
      </c>
      <c r="B27" s="41" t="s">
        <v>45</v>
      </c>
      <c r="C27" s="84" t="s">
        <v>274</v>
      </c>
      <c r="D27" s="84"/>
      <c r="E27" s="84"/>
      <c r="F27" s="84"/>
      <c r="G27" s="42">
        <v>1934096</v>
      </c>
      <c r="H27" s="43">
        <v>474</v>
      </c>
      <c r="I27" s="44">
        <v>510</v>
      </c>
      <c r="J27" s="45">
        <v>3.5223878185999999</v>
      </c>
      <c r="K27" s="37">
        <f t="shared" si="3"/>
        <v>2.6446377386922394E-3</v>
      </c>
      <c r="L27" s="37">
        <f t="shared" si="4"/>
        <v>7.5369749516702739E-4</v>
      </c>
      <c r="M27" s="38">
        <f t="shared" si="5"/>
        <v>0.92941176470588238</v>
      </c>
      <c r="N27" s="37">
        <f t="shared" si="6"/>
        <v>3.0325393725120697E-3</v>
      </c>
      <c r="O27" s="39">
        <f t="shared" si="1"/>
        <v>1934096</v>
      </c>
      <c r="P27" s="39">
        <f t="shared" si="7"/>
        <v>571080.59950216336</v>
      </c>
      <c r="Q27" s="39">
        <f t="shared" si="8"/>
        <v>574442.80164561106</v>
      </c>
      <c r="R27" s="39">
        <f t="shared" si="9"/>
        <v>3079619.4011477744</v>
      </c>
      <c r="S27" t="s">
        <v>274</v>
      </c>
      <c r="T27">
        <v>510</v>
      </c>
      <c r="U27">
        <v>3.5223879999999999</v>
      </c>
      <c r="V27">
        <v>7.5080000000000004E-4</v>
      </c>
      <c r="W27">
        <v>2.6446E-3</v>
      </c>
      <c r="X27">
        <v>7.5370000000000005E-4</v>
      </c>
      <c r="Y27" t="b">
        <f t="shared" si="10"/>
        <v>1</v>
      </c>
      <c r="Z27" s="178">
        <f t="shared" si="11"/>
        <v>0</v>
      </c>
      <c r="AA27" s="180">
        <f t="shared" si="12"/>
        <v>1.8139999991007016E-7</v>
      </c>
      <c r="AB27" s="180">
        <f t="shared" si="13"/>
        <v>0.99998573010900993</v>
      </c>
      <c r="AC27" s="180">
        <f t="shared" si="14"/>
        <v>1.0000033233929908</v>
      </c>
      <c r="AD27" t="s">
        <v>274</v>
      </c>
      <c r="AE27">
        <v>947131646</v>
      </c>
      <c r="AF27">
        <v>7.5370000000000005E-4</v>
      </c>
      <c r="AG27">
        <v>571080.6</v>
      </c>
      <c r="AH27" t="b">
        <f t="shared" si="15"/>
        <v>1</v>
      </c>
      <c r="AI27" s="178">
        <f t="shared" si="16"/>
        <v>-0.25750446319580078</v>
      </c>
      <c r="AJ27" s="46">
        <f t="shared" si="17"/>
        <v>1.0000033233929908</v>
      </c>
      <c r="AK27" s="46">
        <f t="shared" si="18"/>
        <v>4.9783661961555481E-4</v>
      </c>
      <c r="AL27" t="s">
        <v>274</v>
      </c>
      <c r="AM27">
        <v>474</v>
      </c>
      <c r="AN27">
        <v>510</v>
      </c>
      <c r="AO27">
        <v>0.92941180000000001</v>
      </c>
      <c r="AP27">
        <v>3.0325E-3</v>
      </c>
      <c r="AQ27" t="b">
        <f t="shared" si="19"/>
        <v>1</v>
      </c>
      <c r="AR27" s="178">
        <f t="shared" si="20"/>
        <v>0</v>
      </c>
      <c r="AS27" s="178">
        <f t="shared" si="21"/>
        <v>0</v>
      </c>
      <c r="AT27" s="179">
        <f t="shared" si="22"/>
        <v>1.0000000379746836</v>
      </c>
      <c r="AU27" s="179">
        <f t="shared" si="23"/>
        <v>0.99998701665263556</v>
      </c>
      <c r="AV27" t="s">
        <v>274</v>
      </c>
      <c r="AW27">
        <v>947131646</v>
      </c>
      <c r="AX27">
        <v>3.0325E-3</v>
      </c>
      <c r="AY27">
        <v>574442.80000000005</v>
      </c>
      <c r="AZ27" t="b">
        <f t="shared" si="24"/>
        <v>1</v>
      </c>
      <c r="BA27" s="178">
        <f t="shared" si="25"/>
        <v>-0.25750446319580078</v>
      </c>
      <c r="BB27" s="46">
        <f t="shared" si="26"/>
        <v>0.99998701665263556</v>
      </c>
      <c r="BC27" s="46">
        <f t="shared" si="27"/>
        <v>-1.645611017011106E-3</v>
      </c>
      <c r="BD27" t="s">
        <v>274</v>
      </c>
      <c r="BE27">
        <v>1934096</v>
      </c>
      <c r="BF27" t="b">
        <f t="shared" si="28"/>
        <v>1</v>
      </c>
      <c r="BG27" s="178">
        <f t="shared" si="29"/>
        <v>0</v>
      </c>
      <c r="BH27">
        <v>11</v>
      </c>
      <c r="BI27" t="s">
        <v>274</v>
      </c>
      <c r="BJ27">
        <v>1934096</v>
      </c>
      <c r="BK27">
        <v>571080.6</v>
      </c>
      <c r="BL27">
        <v>574442.80000000005</v>
      </c>
      <c r="BM27">
        <v>3079619</v>
      </c>
      <c r="BN27" t="b">
        <f t="shared" si="30"/>
        <v>1</v>
      </c>
      <c r="BO27" s="46">
        <f t="shared" si="31"/>
        <v>0</v>
      </c>
      <c r="BP27" s="46">
        <f t="shared" si="32"/>
        <v>4.9783661961555481E-4</v>
      </c>
      <c r="BQ27" s="46">
        <f t="shared" si="33"/>
        <v>-1.645611017011106E-3</v>
      </c>
      <c r="BR27" s="46">
        <f t="shared" si="34"/>
        <v>-0.40114777442067862</v>
      </c>
    </row>
    <row r="28" spans="1:70" x14ac:dyDescent="0.25">
      <c r="A28" s="41" t="s">
        <v>481</v>
      </c>
      <c r="B28" s="41" t="s">
        <v>46</v>
      </c>
      <c r="C28" s="84" t="s">
        <v>275</v>
      </c>
      <c r="D28" s="84"/>
      <c r="E28" s="84"/>
      <c r="F28" s="84"/>
      <c r="G28" s="42">
        <v>9824014</v>
      </c>
      <c r="H28" s="43">
        <v>1581</v>
      </c>
      <c r="I28" s="44">
        <v>1089</v>
      </c>
      <c r="J28" s="45">
        <v>3.5317697319999999</v>
      </c>
      <c r="K28" s="37">
        <f t="shared" si="3"/>
        <v>5.6621204563559596E-3</v>
      </c>
      <c r="L28" s="37">
        <f t="shared" si="4"/>
        <v>1.6136523890790972E-3</v>
      </c>
      <c r="M28" s="38">
        <f t="shared" si="5"/>
        <v>1.4517906336088153</v>
      </c>
      <c r="N28" s="37">
        <f t="shared" si="6"/>
        <v>4.7369878715234565E-3</v>
      </c>
      <c r="O28" s="39">
        <f t="shared" si="1"/>
        <v>9824014</v>
      </c>
      <c r="P28" s="39">
        <f t="shared" si="7"/>
        <v>1222672.9950046726</v>
      </c>
      <c r="Q28" s="39">
        <f t="shared" si="8"/>
        <v>897310.22421156848</v>
      </c>
      <c r="R28" s="39">
        <f t="shared" si="9"/>
        <v>11943997.219216241</v>
      </c>
      <c r="S28" t="s">
        <v>275</v>
      </c>
      <c r="T28">
        <v>1089</v>
      </c>
      <c r="U28">
        <v>3.5317699999999999</v>
      </c>
      <c r="V28">
        <v>1.6031999999999999E-3</v>
      </c>
      <c r="W28">
        <v>5.6620999999999998E-3</v>
      </c>
      <c r="X28">
        <v>1.6137E-3</v>
      </c>
      <c r="Y28" t="b">
        <f t="shared" si="10"/>
        <v>1</v>
      </c>
      <c r="Z28" s="178">
        <f t="shared" si="11"/>
        <v>0</v>
      </c>
      <c r="AA28" s="180">
        <f t="shared" si="12"/>
        <v>2.6799999996995894E-7</v>
      </c>
      <c r="AB28" s="180">
        <f t="shared" si="13"/>
        <v>0.99999638715634587</v>
      </c>
      <c r="AC28" s="180">
        <f t="shared" si="14"/>
        <v>1.0000295050664103</v>
      </c>
      <c r="AD28" t="s">
        <v>275</v>
      </c>
      <c r="AE28">
        <v>947131646</v>
      </c>
      <c r="AF28">
        <v>1.6137E-3</v>
      </c>
      <c r="AG28">
        <v>1222672.99</v>
      </c>
      <c r="AH28" t="b">
        <f t="shared" si="15"/>
        <v>1</v>
      </c>
      <c r="AI28" s="178">
        <f t="shared" si="16"/>
        <v>-0.25750446319580078</v>
      </c>
      <c r="AJ28" s="46">
        <f t="shared" si="17"/>
        <v>1.0000295050664103</v>
      </c>
      <c r="AK28" s="46">
        <f t="shared" si="18"/>
        <v>-5.0046725664287806E-3</v>
      </c>
      <c r="AL28" t="s">
        <v>275</v>
      </c>
      <c r="AM28">
        <v>1581</v>
      </c>
      <c r="AN28">
        <v>1089</v>
      </c>
      <c r="AO28">
        <v>1.4517906</v>
      </c>
      <c r="AP28">
        <v>4.7369999999999999E-3</v>
      </c>
      <c r="AQ28" t="b">
        <f t="shared" si="19"/>
        <v>1</v>
      </c>
      <c r="AR28" s="178">
        <f t="shared" si="20"/>
        <v>0</v>
      </c>
      <c r="AS28" s="178">
        <f t="shared" si="21"/>
        <v>0</v>
      </c>
      <c r="AT28" s="179">
        <f t="shared" si="22"/>
        <v>0.99999997685009501</v>
      </c>
      <c r="AU28" s="179">
        <f t="shared" si="23"/>
        <v>1.000002560377369</v>
      </c>
      <c r="AV28" t="s">
        <v>275</v>
      </c>
      <c r="AW28">
        <v>947131646</v>
      </c>
      <c r="AX28">
        <v>4.7369999999999999E-3</v>
      </c>
      <c r="AY28">
        <v>897310.22</v>
      </c>
      <c r="AZ28" t="b">
        <f t="shared" si="24"/>
        <v>1</v>
      </c>
      <c r="BA28" s="178">
        <f t="shared" si="25"/>
        <v>-0.25750446319580078</v>
      </c>
      <c r="BB28" s="46">
        <f t="shared" si="26"/>
        <v>1.000002560377369</v>
      </c>
      <c r="BC28" s="46">
        <f t="shared" si="27"/>
        <v>-4.2115685064345598E-3</v>
      </c>
      <c r="BD28" t="s">
        <v>275</v>
      </c>
      <c r="BE28">
        <v>9824014</v>
      </c>
      <c r="BF28" t="b">
        <f t="shared" si="28"/>
        <v>1</v>
      </c>
      <c r="BG28" s="178">
        <f t="shared" si="29"/>
        <v>0</v>
      </c>
      <c r="BH28">
        <v>12</v>
      </c>
      <c r="BI28" t="s">
        <v>275</v>
      </c>
      <c r="BJ28">
        <v>9824014</v>
      </c>
      <c r="BK28">
        <v>1222672.99</v>
      </c>
      <c r="BL28">
        <v>897310.22</v>
      </c>
      <c r="BM28">
        <v>11943997</v>
      </c>
      <c r="BN28" t="b">
        <f t="shared" si="30"/>
        <v>1</v>
      </c>
      <c r="BO28" s="46">
        <f t="shared" si="31"/>
        <v>0</v>
      </c>
      <c r="BP28" s="46">
        <f t="shared" si="32"/>
        <v>-5.0046725664287806E-3</v>
      </c>
      <c r="BQ28" s="46">
        <f t="shared" si="33"/>
        <v>-4.2115685064345598E-3</v>
      </c>
      <c r="BR28" s="46">
        <f t="shared" si="34"/>
        <v>-0.21921624056994915</v>
      </c>
    </row>
    <row r="29" spans="1:70" x14ac:dyDescent="0.25">
      <c r="A29" s="41" t="s">
        <v>481</v>
      </c>
      <c r="B29" s="41" t="s">
        <v>47</v>
      </c>
      <c r="C29" s="84" t="s">
        <v>276</v>
      </c>
      <c r="D29" s="84"/>
      <c r="E29" s="84"/>
      <c r="F29" s="84"/>
      <c r="G29" s="42">
        <v>6524428</v>
      </c>
      <c r="H29" s="43">
        <v>3077</v>
      </c>
      <c r="I29" s="44">
        <v>3564</v>
      </c>
      <c r="J29" s="45">
        <v>3.6733014372000001</v>
      </c>
      <c r="K29" s="37">
        <f t="shared" si="3"/>
        <v>1.9273168060589929E-2</v>
      </c>
      <c r="L29" s="37">
        <f t="shared" si="4"/>
        <v>5.4926760964936127E-3</v>
      </c>
      <c r="M29" s="38">
        <f t="shared" si="5"/>
        <v>0.86335578002244673</v>
      </c>
      <c r="N29" s="37">
        <f t="shared" si="6"/>
        <v>2.8170080203713268E-3</v>
      </c>
      <c r="O29" s="39">
        <f t="shared" si="1"/>
        <v>6524428</v>
      </c>
      <c r="P29" s="39">
        <f t="shared" si="7"/>
        <v>4161829.882904991</v>
      </c>
      <c r="Q29" s="39">
        <f t="shared" si="8"/>
        <v>533615.48877097759</v>
      </c>
      <c r="R29" s="39">
        <f t="shared" si="9"/>
        <v>11219873.371675968</v>
      </c>
      <c r="S29" t="s">
        <v>276</v>
      </c>
      <c r="T29">
        <v>3564</v>
      </c>
      <c r="U29">
        <v>3.6733009999999999</v>
      </c>
      <c r="V29">
        <v>5.2468000000000002E-3</v>
      </c>
      <c r="W29">
        <v>1.9273200000000001E-2</v>
      </c>
      <c r="X29">
        <v>5.4926999999999997E-3</v>
      </c>
      <c r="Y29" t="b">
        <f t="shared" si="10"/>
        <v>1</v>
      </c>
      <c r="Z29" s="178">
        <f t="shared" si="11"/>
        <v>0</v>
      </c>
      <c r="AA29" s="180">
        <f t="shared" si="12"/>
        <v>-4.372000002028642E-7</v>
      </c>
      <c r="AB29" s="180">
        <f t="shared" si="13"/>
        <v>1.0000016571956396</v>
      </c>
      <c r="AC29" s="180">
        <f t="shared" si="14"/>
        <v>1.0000043518871251</v>
      </c>
      <c r="AD29" t="s">
        <v>276</v>
      </c>
      <c r="AE29">
        <v>947131646</v>
      </c>
      <c r="AF29">
        <v>5.4926999999999997E-3</v>
      </c>
      <c r="AG29">
        <v>4161829.88</v>
      </c>
      <c r="AH29" t="b">
        <f t="shared" si="15"/>
        <v>1</v>
      </c>
      <c r="AI29" s="178">
        <f t="shared" si="16"/>
        <v>-0.25750446319580078</v>
      </c>
      <c r="AJ29" s="46">
        <f t="shared" si="17"/>
        <v>1.0000043518871251</v>
      </c>
      <c r="AK29" s="46">
        <f t="shared" si="18"/>
        <v>-2.904991153627634E-3</v>
      </c>
      <c r="AL29" t="s">
        <v>276</v>
      </c>
      <c r="AM29">
        <v>3077</v>
      </c>
      <c r="AN29">
        <v>3564</v>
      </c>
      <c r="AO29">
        <v>0.86335580000000001</v>
      </c>
      <c r="AP29">
        <v>2.8170000000000001E-3</v>
      </c>
      <c r="AQ29" t="b">
        <f t="shared" si="19"/>
        <v>1</v>
      </c>
      <c r="AR29" s="178">
        <f t="shared" si="20"/>
        <v>0</v>
      </c>
      <c r="AS29" s="178">
        <f t="shared" si="21"/>
        <v>0</v>
      </c>
      <c r="AT29" s="179">
        <f t="shared" si="22"/>
        <v>1.0000000231394215</v>
      </c>
      <c r="AU29" s="179">
        <f t="shared" si="23"/>
        <v>0.99999715287593482</v>
      </c>
      <c r="AV29" t="s">
        <v>276</v>
      </c>
      <c r="AW29">
        <v>947131646</v>
      </c>
      <c r="AX29">
        <v>2.8170000000000001E-3</v>
      </c>
      <c r="AY29">
        <v>533615.49</v>
      </c>
      <c r="AZ29" t="b">
        <f t="shared" si="24"/>
        <v>1</v>
      </c>
      <c r="BA29" s="178">
        <f t="shared" si="25"/>
        <v>-0.25750446319580078</v>
      </c>
      <c r="BB29" s="46">
        <f t="shared" si="26"/>
        <v>0.99999715287593482</v>
      </c>
      <c r="BC29" s="46">
        <f t="shared" si="27"/>
        <v>1.2290223967283964E-3</v>
      </c>
      <c r="BD29" t="s">
        <v>276</v>
      </c>
      <c r="BE29">
        <v>6524428</v>
      </c>
      <c r="BF29" t="b">
        <f t="shared" si="28"/>
        <v>1</v>
      </c>
      <c r="BG29" s="178">
        <f t="shared" si="29"/>
        <v>0</v>
      </c>
      <c r="BH29">
        <v>13</v>
      </c>
      <c r="BI29" t="s">
        <v>276</v>
      </c>
      <c r="BJ29">
        <v>6524428</v>
      </c>
      <c r="BK29">
        <v>4161829.88</v>
      </c>
      <c r="BL29">
        <v>533615.49</v>
      </c>
      <c r="BM29">
        <v>11219873</v>
      </c>
      <c r="BN29" t="b">
        <f t="shared" si="30"/>
        <v>1</v>
      </c>
      <c r="BO29" s="46">
        <f t="shared" si="31"/>
        <v>0</v>
      </c>
      <c r="BP29" s="46">
        <f t="shared" si="32"/>
        <v>-2.904991153627634E-3</v>
      </c>
      <c r="BQ29" s="46">
        <f t="shared" si="33"/>
        <v>1.2290223967283964E-3</v>
      </c>
      <c r="BR29" s="46">
        <f t="shared" si="34"/>
        <v>-0.37167596817016602</v>
      </c>
    </row>
    <row r="30" spans="1:70" x14ac:dyDescent="0.25">
      <c r="A30" s="41" t="s">
        <v>481</v>
      </c>
      <c r="B30" s="41" t="s">
        <v>48</v>
      </c>
      <c r="C30" s="84" t="s">
        <v>277</v>
      </c>
      <c r="D30" s="84"/>
      <c r="E30" s="84"/>
      <c r="F30" s="84"/>
      <c r="G30" s="42">
        <v>6080568</v>
      </c>
      <c r="H30" s="43">
        <v>1823</v>
      </c>
      <c r="I30" s="44">
        <v>1739</v>
      </c>
      <c r="J30" s="45">
        <v>3.7830139357000001</v>
      </c>
      <c r="K30" s="37">
        <f t="shared" si="3"/>
        <v>9.6849273544201992E-3</v>
      </c>
      <c r="L30" s="37">
        <f t="shared" si="4"/>
        <v>2.7601154521491099E-3</v>
      </c>
      <c r="M30" s="38">
        <f t="shared" si="5"/>
        <v>1.048303622771708</v>
      </c>
      <c r="N30" s="37">
        <f t="shared" si="6"/>
        <v>3.420466720053048E-3</v>
      </c>
      <c r="O30" s="39">
        <f t="shared" si="1"/>
        <v>6080568</v>
      </c>
      <c r="P30" s="39">
        <f t="shared" si="7"/>
        <v>2091354.1536438102</v>
      </c>
      <c r="Q30" s="39">
        <f t="shared" si="8"/>
        <v>647926.45510656992</v>
      </c>
      <c r="R30" s="39">
        <f t="shared" si="9"/>
        <v>8819848.6087503806</v>
      </c>
      <c r="S30" t="s">
        <v>277</v>
      </c>
      <c r="T30">
        <v>1739</v>
      </c>
      <c r="U30">
        <v>3.7830140000000001</v>
      </c>
      <c r="V30">
        <v>2.5601E-3</v>
      </c>
      <c r="W30">
        <v>9.6848999999999998E-3</v>
      </c>
      <c r="X30">
        <v>2.7601000000000001E-3</v>
      </c>
      <c r="Y30" t="b">
        <f t="shared" si="10"/>
        <v>1</v>
      </c>
      <c r="Z30" s="178">
        <f t="shared" si="11"/>
        <v>0</v>
      </c>
      <c r="AA30" s="180">
        <f t="shared" si="12"/>
        <v>6.4299999991135337E-8</v>
      </c>
      <c r="AB30" s="180">
        <f t="shared" si="13"/>
        <v>0.99999717556784906</v>
      </c>
      <c r="AC30" s="180">
        <f t="shared" si="14"/>
        <v>0.99999440162943265</v>
      </c>
      <c r="AD30" t="s">
        <v>277</v>
      </c>
      <c r="AE30">
        <v>947131646</v>
      </c>
      <c r="AF30">
        <v>2.7601000000000001E-3</v>
      </c>
      <c r="AG30">
        <v>2091354.15</v>
      </c>
      <c r="AH30" t="b">
        <f t="shared" si="15"/>
        <v>1</v>
      </c>
      <c r="AI30" s="178">
        <f t="shared" si="16"/>
        <v>-0.25750446319580078</v>
      </c>
      <c r="AJ30" s="46">
        <f t="shared" si="17"/>
        <v>0.99999440162943265</v>
      </c>
      <c r="AK30" s="46">
        <f t="shared" si="18"/>
        <v>-3.6438102833926678E-3</v>
      </c>
      <c r="AL30" t="s">
        <v>277</v>
      </c>
      <c r="AM30">
        <v>1823</v>
      </c>
      <c r="AN30">
        <v>1739</v>
      </c>
      <c r="AO30">
        <v>1.0483035999999999</v>
      </c>
      <c r="AP30">
        <v>3.4204999999999999E-3</v>
      </c>
      <c r="AQ30" t="b">
        <f t="shared" si="19"/>
        <v>1</v>
      </c>
      <c r="AR30" s="178">
        <f t="shared" si="20"/>
        <v>0</v>
      </c>
      <c r="AS30" s="178">
        <f t="shared" si="21"/>
        <v>0</v>
      </c>
      <c r="AT30" s="179">
        <f t="shared" si="22"/>
        <v>0.99999997827756426</v>
      </c>
      <c r="AU30" s="179">
        <f t="shared" si="23"/>
        <v>1.0000097296508563</v>
      </c>
      <c r="AV30" t="s">
        <v>277</v>
      </c>
      <c r="AW30">
        <v>947131646</v>
      </c>
      <c r="AX30">
        <v>3.4204999999999999E-3</v>
      </c>
      <c r="AY30">
        <v>647926.44999999995</v>
      </c>
      <c r="AZ30" t="b">
        <f t="shared" si="24"/>
        <v>1</v>
      </c>
      <c r="BA30" s="178">
        <f t="shared" si="25"/>
        <v>-0.25750446319580078</v>
      </c>
      <c r="BB30" s="46">
        <f t="shared" si="26"/>
        <v>1.0000097296508563</v>
      </c>
      <c r="BC30" s="46">
        <f t="shared" si="27"/>
        <v>-5.106569966301322E-3</v>
      </c>
      <c r="BD30" t="s">
        <v>277</v>
      </c>
      <c r="BE30">
        <v>6080568</v>
      </c>
      <c r="BF30" t="b">
        <f t="shared" si="28"/>
        <v>1</v>
      </c>
      <c r="BG30" s="178">
        <f t="shared" si="29"/>
        <v>0</v>
      </c>
      <c r="BH30">
        <v>14</v>
      </c>
      <c r="BI30" t="s">
        <v>277</v>
      </c>
      <c r="BJ30">
        <v>6080568</v>
      </c>
      <c r="BK30">
        <v>2091354.15</v>
      </c>
      <c r="BL30">
        <v>647926.44999999995</v>
      </c>
      <c r="BM30">
        <v>8819849</v>
      </c>
      <c r="BN30" t="b">
        <f t="shared" si="30"/>
        <v>1</v>
      </c>
      <c r="BO30" s="46">
        <f t="shared" si="31"/>
        <v>0</v>
      </c>
      <c r="BP30" s="46">
        <f t="shared" si="32"/>
        <v>-3.6438102833926678E-3</v>
      </c>
      <c r="BQ30" s="46">
        <f t="shared" si="33"/>
        <v>-5.106569966301322E-3</v>
      </c>
      <c r="BR30" s="46">
        <f t="shared" si="34"/>
        <v>0.39124961942434311</v>
      </c>
    </row>
    <row r="31" spans="1:70" x14ac:dyDescent="0.25">
      <c r="A31" s="41" t="s">
        <v>481</v>
      </c>
      <c r="B31" s="41" t="s">
        <v>49</v>
      </c>
      <c r="C31" s="84" t="s">
        <v>278</v>
      </c>
      <c r="D31" s="84"/>
      <c r="E31" s="84"/>
      <c r="F31" s="84"/>
      <c r="G31" s="42">
        <v>24383064</v>
      </c>
      <c r="H31" s="43">
        <v>14987</v>
      </c>
      <c r="I31" s="44">
        <v>8944</v>
      </c>
      <c r="J31" s="45">
        <v>3.4265830281</v>
      </c>
      <c r="K31" s="37">
        <f t="shared" si="3"/>
        <v>4.5118213434647884E-2</v>
      </c>
      <c r="L31" s="37">
        <f t="shared" si="4"/>
        <v>1.2858276940765802E-2</v>
      </c>
      <c r="M31" s="38">
        <f t="shared" si="5"/>
        <v>1.6756484794275492</v>
      </c>
      <c r="N31" s="37">
        <f t="shared" si="6"/>
        <v>5.4674044178492668E-3</v>
      </c>
      <c r="O31" s="39">
        <f t="shared" si="1"/>
        <v>24383064</v>
      </c>
      <c r="P31" s="39">
        <f t="shared" si="7"/>
        <v>9742784.8055539392</v>
      </c>
      <c r="Q31" s="39">
        <f t="shared" si="8"/>
        <v>1035670.3494066255</v>
      </c>
      <c r="R31" s="39">
        <f t="shared" si="9"/>
        <v>35161519.154960565</v>
      </c>
      <c r="S31" t="s">
        <v>278</v>
      </c>
      <c r="T31">
        <v>8944</v>
      </c>
      <c r="U31">
        <v>3.4265829999999999</v>
      </c>
      <c r="V31">
        <v>1.3167099999999999E-2</v>
      </c>
      <c r="W31">
        <v>4.5118199999999997E-2</v>
      </c>
      <c r="X31">
        <v>1.28583E-2</v>
      </c>
      <c r="Y31" t="b">
        <f t="shared" si="10"/>
        <v>1</v>
      </c>
      <c r="Z31" s="178">
        <f t="shared" si="11"/>
        <v>0</v>
      </c>
      <c r="AA31" s="180">
        <f t="shared" si="12"/>
        <v>-2.8100000104558376E-8</v>
      </c>
      <c r="AB31" s="180">
        <f t="shared" si="13"/>
        <v>0.99999970223448886</v>
      </c>
      <c r="AC31" s="180">
        <f t="shared" si="14"/>
        <v>1.0000017933378091</v>
      </c>
      <c r="AD31" t="s">
        <v>278</v>
      </c>
      <c r="AE31">
        <v>947131646</v>
      </c>
      <c r="AF31">
        <v>1.28583E-2</v>
      </c>
      <c r="AG31">
        <v>9742784.8000000007</v>
      </c>
      <c r="AH31" t="b">
        <f t="shared" si="15"/>
        <v>1</v>
      </c>
      <c r="AI31" s="178">
        <f t="shared" si="16"/>
        <v>-0.25750446319580078</v>
      </c>
      <c r="AJ31" s="46">
        <f t="shared" si="17"/>
        <v>1.0000017933378091</v>
      </c>
      <c r="AK31" s="46">
        <f t="shared" si="18"/>
        <v>-5.5539384484291077E-3</v>
      </c>
      <c r="AL31" t="s">
        <v>278</v>
      </c>
      <c r="AM31">
        <v>14987</v>
      </c>
      <c r="AN31">
        <v>8944</v>
      </c>
      <c r="AO31">
        <v>1.6756485000000001</v>
      </c>
      <c r="AP31">
        <v>5.4673999999999999E-3</v>
      </c>
      <c r="AQ31" t="b">
        <f t="shared" si="19"/>
        <v>1</v>
      </c>
      <c r="AR31" s="178">
        <f t="shared" si="20"/>
        <v>0</v>
      </c>
      <c r="AS31" s="178">
        <f t="shared" si="21"/>
        <v>0</v>
      </c>
      <c r="AT31" s="179">
        <f t="shared" si="22"/>
        <v>1.0000000122773069</v>
      </c>
      <c r="AU31" s="179">
        <f t="shared" si="23"/>
        <v>0.99999919196588927</v>
      </c>
      <c r="AV31" t="s">
        <v>278</v>
      </c>
      <c r="AW31">
        <v>947131646</v>
      </c>
      <c r="AX31">
        <v>5.4673999999999999E-3</v>
      </c>
      <c r="AY31">
        <v>1035670.35</v>
      </c>
      <c r="AZ31" t="b">
        <f t="shared" si="24"/>
        <v>1</v>
      </c>
      <c r="BA31" s="178">
        <f t="shared" si="25"/>
        <v>-0.25750446319580078</v>
      </c>
      <c r="BB31" s="46">
        <f t="shared" si="26"/>
        <v>0.99999919196588927</v>
      </c>
      <c r="BC31" s="46">
        <f t="shared" si="27"/>
        <v>5.9337448328733444E-4</v>
      </c>
      <c r="BD31" t="s">
        <v>278</v>
      </c>
      <c r="BE31">
        <v>24383064</v>
      </c>
      <c r="BF31" t="b">
        <f t="shared" si="28"/>
        <v>1</v>
      </c>
      <c r="BG31" s="178">
        <f t="shared" si="29"/>
        <v>0</v>
      </c>
      <c r="BH31">
        <v>15</v>
      </c>
      <c r="BI31" t="s">
        <v>278</v>
      </c>
      <c r="BJ31">
        <v>24383064</v>
      </c>
      <c r="BK31">
        <v>9742784.8000000007</v>
      </c>
      <c r="BL31">
        <v>1035670.35</v>
      </c>
      <c r="BM31">
        <v>35161519</v>
      </c>
      <c r="BN31" t="b">
        <f t="shared" si="30"/>
        <v>1</v>
      </c>
      <c r="BO31" s="46">
        <f t="shared" si="31"/>
        <v>0</v>
      </c>
      <c r="BP31" s="46">
        <f t="shared" si="32"/>
        <v>-5.5539384484291077E-3</v>
      </c>
      <c r="BQ31" s="46">
        <f t="shared" si="33"/>
        <v>5.9337448328733444E-4</v>
      </c>
      <c r="BR31" s="46">
        <f t="shared" si="34"/>
        <v>-0.15496056526899338</v>
      </c>
    </row>
    <row r="32" spans="1:70" x14ac:dyDescent="0.25">
      <c r="A32" s="41" t="s">
        <v>481</v>
      </c>
      <c r="B32" s="41" t="s">
        <v>50</v>
      </c>
      <c r="C32" s="84" t="s">
        <v>279</v>
      </c>
      <c r="D32" s="84"/>
      <c r="E32" s="84"/>
      <c r="F32" s="84"/>
      <c r="G32" s="42">
        <v>7535851</v>
      </c>
      <c r="H32" s="43">
        <v>1355</v>
      </c>
      <c r="I32" s="44">
        <v>1286</v>
      </c>
      <c r="J32" s="45">
        <v>3.3706555871999999</v>
      </c>
      <c r="K32" s="37">
        <f t="shared" si="3"/>
        <v>6.381373898283446E-3</v>
      </c>
      <c r="L32" s="37">
        <f t="shared" si="4"/>
        <v>1.8186330220179112E-3</v>
      </c>
      <c r="M32" s="38">
        <f t="shared" si="5"/>
        <v>1.0536547433903578</v>
      </c>
      <c r="N32" s="37">
        <f t="shared" si="6"/>
        <v>3.4379266711526044E-3</v>
      </c>
      <c r="O32" s="39">
        <f t="shared" si="1"/>
        <v>7535851</v>
      </c>
      <c r="P32" s="39">
        <f t="shared" si="7"/>
        <v>1377987.910465668</v>
      </c>
      <c r="Q32" s="39">
        <f t="shared" si="8"/>
        <v>651233.82955226954</v>
      </c>
      <c r="R32" s="39">
        <f t="shared" si="9"/>
        <v>9565072.7400179394</v>
      </c>
      <c r="S32" t="s">
        <v>279</v>
      </c>
      <c r="T32">
        <v>1286</v>
      </c>
      <c r="U32">
        <v>3.3706559999999999</v>
      </c>
      <c r="V32">
        <v>1.8932E-3</v>
      </c>
      <c r="W32">
        <v>6.3813999999999997E-3</v>
      </c>
      <c r="X32">
        <v>1.8186000000000001E-3</v>
      </c>
      <c r="Y32" t="b">
        <f t="shared" si="10"/>
        <v>1</v>
      </c>
      <c r="Z32" s="178">
        <f t="shared" si="11"/>
        <v>0</v>
      </c>
      <c r="AA32" s="180">
        <f t="shared" si="12"/>
        <v>4.1279999996035599E-7</v>
      </c>
      <c r="AB32" s="180">
        <f t="shared" si="13"/>
        <v>1.00000409029732</v>
      </c>
      <c r="AC32" s="180">
        <f t="shared" si="14"/>
        <v>0.99998184239617816</v>
      </c>
      <c r="AD32" t="s">
        <v>279</v>
      </c>
      <c r="AE32">
        <v>947131646</v>
      </c>
      <c r="AF32">
        <v>1.8186000000000001E-3</v>
      </c>
      <c r="AG32">
        <v>1377987.91</v>
      </c>
      <c r="AH32" t="b">
        <f t="shared" si="15"/>
        <v>1</v>
      </c>
      <c r="AI32" s="178">
        <f t="shared" si="16"/>
        <v>-0.25750446319580078</v>
      </c>
      <c r="AJ32" s="46">
        <f t="shared" si="17"/>
        <v>0.99998184239617816</v>
      </c>
      <c r="AK32" s="46">
        <f t="shared" si="18"/>
        <v>-4.6566803939640522E-4</v>
      </c>
      <c r="AL32" t="s">
        <v>279</v>
      </c>
      <c r="AM32">
        <v>1355</v>
      </c>
      <c r="AN32">
        <v>1286</v>
      </c>
      <c r="AO32">
        <v>1.0536547000000001</v>
      </c>
      <c r="AP32">
        <v>3.4378999999999998E-3</v>
      </c>
      <c r="AQ32" t="b">
        <f t="shared" si="19"/>
        <v>1</v>
      </c>
      <c r="AR32" s="178">
        <f t="shared" si="20"/>
        <v>0</v>
      </c>
      <c r="AS32" s="178">
        <f t="shared" si="21"/>
        <v>0</v>
      </c>
      <c r="AT32" s="179">
        <f t="shared" si="22"/>
        <v>0.99999995881918813</v>
      </c>
      <c r="AU32" s="179">
        <f t="shared" si="23"/>
        <v>0.99999224208217463</v>
      </c>
      <c r="AV32" t="s">
        <v>279</v>
      </c>
      <c r="AW32">
        <v>947131646</v>
      </c>
      <c r="AX32">
        <v>3.4378999999999998E-3</v>
      </c>
      <c r="AY32">
        <v>651233.82999999996</v>
      </c>
      <c r="AZ32" t="b">
        <f t="shared" si="24"/>
        <v>1</v>
      </c>
      <c r="BA32" s="178">
        <f t="shared" si="25"/>
        <v>-0.25750446319580078</v>
      </c>
      <c r="BB32" s="46">
        <f t="shared" si="26"/>
        <v>0.99999224208217463</v>
      </c>
      <c r="BC32" s="46">
        <f t="shared" si="27"/>
        <v>4.4773041736334562E-4</v>
      </c>
      <c r="BD32" t="s">
        <v>279</v>
      </c>
      <c r="BE32">
        <v>7535851</v>
      </c>
      <c r="BF32" t="b">
        <f t="shared" si="28"/>
        <v>1</v>
      </c>
      <c r="BG32" s="178">
        <f t="shared" si="29"/>
        <v>0</v>
      </c>
      <c r="BH32">
        <v>16</v>
      </c>
      <c r="BI32" t="s">
        <v>279</v>
      </c>
      <c r="BJ32">
        <v>7535851</v>
      </c>
      <c r="BK32">
        <v>1377987.91</v>
      </c>
      <c r="BL32">
        <v>651233.82999999996</v>
      </c>
      <c r="BM32">
        <v>9565073</v>
      </c>
      <c r="BN32" t="b">
        <f t="shared" si="30"/>
        <v>1</v>
      </c>
      <c r="BO32" s="46">
        <f t="shared" si="31"/>
        <v>0</v>
      </c>
      <c r="BP32" s="46">
        <f t="shared" si="32"/>
        <v>-4.6566803939640522E-4</v>
      </c>
      <c r="BQ32" s="46">
        <f t="shared" si="33"/>
        <v>4.4773041736334562E-4</v>
      </c>
      <c r="BR32" s="46">
        <f t="shared" si="34"/>
        <v>0.25998206064105034</v>
      </c>
    </row>
    <row r="33" spans="1:70" x14ac:dyDescent="0.25">
      <c r="A33" s="41" t="s">
        <v>481</v>
      </c>
      <c r="B33" s="41" t="s">
        <v>51</v>
      </c>
      <c r="C33" s="84" t="s">
        <v>280</v>
      </c>
      <c r="D33" s="84"/>
      <c r="E33" s="84"/>
      <c r="F33" s="84"/>
      <c r="G33" s="42">
        <v>31238448</v>
      </c>
      <c r="H33" s="43">
        <v>7871</v>
      </c>
      <c r="I33" s="44">
        <v>4068</v>
      </c>
      <c r="J33" s="45">
        <v>3.5415443719000002</v>
      </c>
      <c r="K33" s="37">
        <f t="shared" si="3"/>
        <v>2.1209599900023555E-2</v>
      </c>
      <c r="L33" s="37">
        <f t="shared" si="4"/>
        <v>6.0445414070387582E-3</v>
      </c>
      <c r="M33" s="38">
        <f t="shared" si="5"/>
        <v>1.934857423795477</v>
      </c>
      <c r="N33" s="37">
        <f t="shared" si="6"/>
        <v>6.3131666078208824E-3</v>
      </c>
      <c r="O33" s="39">
        <f t="shared" si="1"/>
        <v>31238448</v>
      </c>
      <c r="P33" s="39">
        <f t="shared" si="7"/>
        <v>4579981.1629762175</v>
      </c>
      <c r="Q33" s="39">
        <f t="shared" si="8"/>
        <v>1195879.9764726593</v>
      </c>
      <c r="R33" s="39">
        <f t="shared" si="9"/>
        <v>37014309.139448881</v>
      </c>
      <c r="S33" t="s">
        <v>280</v>
      </c>
      <c r="T33">
        <v>4068</v>
      </c>
      <c r="U33">
        <v>3.541544</v>
      </c>
      <c r="V33">
        <v>5.9887999999999999E-3</v>
      </c>
      <c r="W33">
        <v>2.1209599999999999E-2</v>
      </c>
      <c r="X33">
        <v>6.0445000000000004E-3</v>
      </c>
      <c r="Y33" t="b">
        <f t="shared" si="10"/>
        <v>1</v>
      </c>
      <c r="Z33" s="178">
        <f t="shared" si="11"/>
        <v>0</v>
      </c>
      <c r="AA33" s="180">
        <f t="shared" si="12"/>
        <v>-3.7190000012898849E-7</v>
      </c>
      <c r="AB33" s="180">
        <f t="shared" si="13"/>
        <v>1.0000000047137354</v>
      </c>
      <c r="AC33" s="180">
        <f t="shared" si="14"/>
        <v>0.99999314968068387</v>
      </c>
      <c r="AD33" t="s">
        <v>280</v>
      </c>
      <c r="AE33">
        <v>947131646</v>
      </c>
      <c r="AF33">
        <v>6.0445000000000004E-3</v>
      </c>
      <c r="AG33">
        <v>4579981.16</v>
      </c>
      <c r="AH33" t="b">
        <f t="shared" si="15"/>
        <v>1</v>
      </c>
      <c r="AI33" s="178">
        <f t="shared" si="16"/>
        <v>-0.25750446319580078</v>
      </c>
      <c r="AJ33" s="46">
        <f t="shared" si="17"/>
        <v>0.99999314968068387</v>
      </c>
      <c r="AK33" s="46">
        <f t="shared" si="18"/>
        <v>-2.9762173071503639E-3</v>
      </c>
      <c r="AL33" t="s">
        <v>280</v>
      </c>
      <c r="AM33">
        <v>7871</v>
      </c>
      <c r="AN33">
        <v>4068</v>
      </c>
      <c r="AO33">
        <v>1.9348574000000001</v>
      </c>
      <c r="AP33">
        <v>6.3131999999999997E-3</v>
      </c>
      <c r="AQ33" t="b">
        <f t="shared" si="19"/>
        <v>1</v>
      </c>
      <c r="AR33" s="178">
        <f t="shared" si="20"/>
        <v>0</v>
      </c>
      <c r="AS33" s="178">
        <f t="shared" si="21"/>
        <v>0</v>
      </c>
      <c r="AT33" s="179">
        <f t="shared" si="22"/>
        <v>0.99999998770168974</v>
      </c>
      <c r="AU33" s="179">
        <f t="shared" si="23"/>
        <v>1.0000052892916014</v>
      </c>
      <c r="AV33" t="s">
        <v>280</v>
      </c>
      <c r="AW33">
        <v>947131646</v>
      </c>
      <c r="AX33">
        <v>6.3131999999999997E-3</v>
      </c>
      <c r="AY33">
        <v>1195879.98</v>
      </c>
      <c r="AZ33" t="b">
        <f t="shared" si="24"/>
        <v>1</v>
      </c>
      <c r="BA33" s="178">
        <f t="shared" si="25"/>
        <v>-0.25750446319580078</v>
      </c>
      <c r="BB33" s="46">
        <f t="shared" si="26"/>
        <v>1.0000052892916014</v>
      </c>
      <c r="BC33" s="46">
        <f t="shared" si="27"/>
        <v>3.5273407120257616E-3</v>
      </c>
      <c r="BD33" t="s">
        <v>280</v>
      </c>
      <c r="BE33">
        <v>31238448</v>
      </c>
      <c r="BF33" t="b">
        <f t="shared" si="28"/>
        <v>1</v>
      </c>
      <c r="BG33" s="178">
        <f t="shared" si="29"/>
        <v>0</v>
      </c>
      <c r="BH33">
        <v>17</v>
      </c>
      <c r="BI33" t="s">
        <v>280</v>
      </c>
      <c r="BJ33">
        <v>31238448</v>
      </c>
      <c r="BK33">
        <v>4579981.16</v>
      </c>
      <c r="BL33">
        <v>1195879.98</v>
      </c>
      <c r="BM33">
        <v>37014309</v>
      </c>
      <c r="BN33" t="b">
        <f t="shared" si="30"/>
        <v>1</v>
      </c>
      <c r="BO33" s="46">
        <f t="shared" si="31"/>
        <v>0</v>
      </c>
      <c r="BP33" s="46">
        <f t="shared" si="32"/>
        <v>-2.9762173071503639E-3</v>
      </c>
      <c r="BQ33" s="46">
        <f t="shared" si="33"/>
        <v>3.5273407120257616E-3</v>
      </c>
      <c r="BR33" s="46">
        <f t="shared" si="34"/>
        <v>-0.13944888114929199</v>
      </c>
    </row>
    <row r="34" spans="1:70" x14ac:dyDescent="0.25">
      <c r="A34" s="41" t="s">
        <v>481</v>
      </c>
      <c r="B34" s="41" t="s">
        <v>52</v>
      </c>
      <c r="C34" s="84" t="s">
        <v>281</v>
      </c>
      <c r="D34" s="84"/>
      <c r="E34" s="84"/>
      <c r="F34" s="84"/>
      <c r="G34" s="42">
        <v>5538963</v>
      </c>
      <c r="H34" s="43">
        <v>1168</v>
      </c>
      <c r="I34" s="44">
        <v>1091</v>
      </c>
      <c r="J34" s="45">
        <v>3.5752054790000001</v>
      </c>
      <c r="K34" s="37">
        <f t="shared" si="3"/>
        <v>5.7422831306479924E-3</v>
      </c>
      <c r="L34" s="37">
        <f t="shared" si="4"/>
        <v>1.6364980158868247E-3</v>
      </c>
      <c r="M34" s="38">
        <f t="shared" si="5"/>
        <v>1.0705774518790101</v>
      </c>
      <c r="N34" s="37">
        <f t="shared" si="6"/>
        <v>3.4931430797781422E-3</v>
      </c>
      <c r="O34" s="39">
        <f t="shared" si="1"/>
        <v>5538963</v>
      </c>
      <c r="P34" s="39">
        <f t="shared" si="7"/>
        <v>1239983.2479072225</v>
      </c>
      <c r="Q34" s="39">
        <f t="shared" si="8"/>
        <v>661693.27115265606</v>
      </c>
      <c r="R34" s="39">
        <f t="shared" si="9"/>
        <v>7440639.5190598778</v>
      </c>
      <c r="S34" t="s">
        <v>281</v>
      </c>
      <c r="T34">
        <v>1091</v>
      </c>
      <c r="U34">
        <v>3.575205</v>
      </c>
      <c r="V34">
        <v>1.6061000000000001E-3</v>
      </c>
      <c r="W34">
        <v>5.7422999999999997E-3</v>
      </c>
      <c r="X34">
        <v>1.6364999999999999E-3</v>
      </c>
      <c r="Y34" t="b">
        <f t="shared" si="10"/>
        <v>1</v>
      </c>
      <c r="Z34" s="178">
        <f t="shared" si="11"/>
        <v>0</v>
      </c>
      <c r="AA34" s="180">
        <f t="shared" si="12"/>
        <v>-4.7900000010869803E-7</v>
      </c>
      <c r="AB34" s="180">
        <f t="shared" si="13"/>
        <v>1.0000029377429889</v>
      </c>
      <c r="AC34" s="180">
        <f t="shared" si="14"/>
        <v>1.0000012124140427</v>
      </c>
      <c r="AD34" t="s">
        <v>281</v>
      </c>
      <c r="AE34">
        <v>947131646</v>
      </c>
      <c r="AF34">
        <v>1.6364999999999999E-3</v>
      </c>
      <c r="AG34">
        <v>1239983.25</v>
      </c>
      <c r="AH34" t="b">
        <f t="shared" si="15"/>
        <v>1</v>
      </c>
      <c r="AI34" s="178">
        <f t="shared" si="16"/>
        <v>-0.25750446319580078</v>
      </c>
      <c r="AJ34" s="46">
        <f t="shared" si="17"/>
        <v>1.0000012124140427</v>
      </c>
      <c r="AK34" s="46">
        <f t="shared" si="18"/>
        <v>2.092777518555522E-3</v>
      </c>
      <c r="AL34" t="s">
        <v>281</v>
      </c>
      <c r="AM34">
        <v>1168</v>
      </c>
      <c r="AN34">
        <v>1091</v>
      </c>
      <c r="AO34">
        <v>1.0705775</v>
      </c>
      <c r="AP34">
        <v>3.4930999999999999E-3</v>
      </c>
      <c r="AQ34" t="b">
        <f t="shared" si="19"/>
        <v>1</v>
      </c>
      <c r="AR34" s="178">
        <f t="shared" si="20"/>
        <v>0</v>
      </c>
      <c r="AS34" s="178">
        <f t="shared" si="21"/>
        <v>0</v>
      </c>
      <c r="AT34" s="179">
        <f t="shared" si="22"/>
        <v>1.0000000449486302</v>
      </c>
      <c r="AU34" s="179">
        <f t="shared" si="23"/>
        <v>0.99998766733077959</v>
      </c>
      <c r="AV34" t="s">
        <v>281</v>
      </c>
      <c r="AW34">
        <v>947131646</v>
      </c>
      <c r="AX34">
        <v>3.4930999999999999E-3</v>
      </c>
      <c r="AY34">
        <v>661693.27</v>
      </c>
      <c r="AZ34" t="b">
        <f t="shared" si="24"/>
        <v>1</v>
      </c>
      <c r="BA34" s="178">
        <f t="shared" si="25"/>
        <v>-0.25750446319580078</v>
      </c>
      <c r="BB34" s="46">
        <f t="shared" si="26"/>
        <v>0.99998766733077959</v>
      </c>
      <c r="BC34" s="46">
        <f t="shared" si="27"/>
        <v>-1.1526560410857201E-3</v>
      </c>
      <c r="BD34" t="s">
        <v>281</v>
      </c>
      <c r="BE34">
        <v>5538963</v>
      </c>
      <c r="BF34" t="b">
        <f t="shared" si="28"/>
        <v>1</v>
      </c>
      <c r="BG34" s="178">
        <f t="shared" si="29"/>
        <v>0</v>
      </c>
      <c r="BH34">
        <v>18</v>
      </c>
      <c r="BI34" t="s">
        <v>281</v>
      </c>
      <c r="BJ34">
        <v>5538963</v>
      </c>
      <c r="BK34">
        <v>1239983.25</v>
      </c>
      <c r="BL34">
        <v>661693.27</v>
      </c>
      <c r="BM34">
        <v>7440640</v>
      </c>
      <c r="BN34" t="b">
        <f t="shared" si="30"/>
        <v>1</v>
      </c>
      <c r="BO34" s="46">
        <f t="shared" si="31"/>
        <v>0</v>
      </c>
      <c r="BP34" s="46">
        <f t="shared" si="32"/>
        <v>2.092777518555522E-3</v>
      </c>
      <c r="BQ34" s="46">
        <f t="shared" si="33"/>
        <v>-1.1526560410857201E-3</v>
      </c>
      <c r="BR34" s="46">
        <f t="shared" si="34"/>
        <v>0.48094012215733528</v>
      </c>
    </row>
    <row r="35" spans="1:70" x14ac:dyDescent="0.25">
      <c r="A35" s="41" t="s">
        <v>481</v>
      </c>
      <c r="B35" s="41" t="s">
        <v>53</v>
      </c>
      <c r="C35" s="84" t="s">
        <v>282</v>
      </c>
      <c r="D35" s="84"/>
      <c r="E35" s="84"/>
      <c r="F35" s="84"/>
      <c r="G35" s="42">
        <v>52336695</v>
      </c>
      <c r="H35" s="43">
        <v>17028</v>
      </c>
      <c r="I35" s="44">
        <v>13593</v>
      </c>
      <c r="J35" s="45">
        <v>3.5251321877000001</v>
      </c>
      <c r="K35" s="37">
        <f t="shared" si="3"/>
        <v>7.0542292331459894E-2</v>
      </c>
      <c r="L35" s="37">
        <f t="shared" si="4"/>
        <v>2.0103906200723214E-2</v>
      </c>
      <c r="M35" s="38">
        <f t="shared" si="5"/>
        <v>1.2527035974398588</v>
      </c>
      <c r="N35" s="37">
        <f t="shared" si="6"/>
        <v>4.0873949799054426E-3</v>
      </c>
      <c r="O35" s="39">
        <f t="shared" si="1"/>
        <v>52336695</v>
      </c>
      <c r="P35" s="39">
        <f t="shared" si="7"/>
        <v>15232836.620877944</v>
      </c>
      <c r="Q35" s="39">
        <f t="shared" si="8"/>
        <v>774260.22724450007</v>
      </c>
      <c r="R35" s="39">
        <f t="shared" si="9"/>
        <v>68343791.848122448</v>
      </c>
      <c r="S35" t="s">
        <v>282</v>
      </c>
      <c r="T35">
        <v>13593</v>
      </c>
      <c r="U35">
        <v>3.5251320000000002</v>
      </c>
      <c r="V35">
        <v>2.00112E-2</v>
      </c>
      <c r="W35">
        <v>7.0542300000000002E-2</v>
      </c>
      <c r="X35">
        <v>2.0103900000000001E-2</v>
      </c>
      <c r="Y35" t="b">
        <f t="shared" si="10"/>
        <v>1</v>
      </c>
      <c r="Z35" s="178">
        <f t="shared" si="11"/>
        <v>0</v>
      </c>
      <c r="AA35" s="180">
        <f t="shared" si="12"/>
        <v>-1.8769999998724529E-7</v>
      </c>
      <c r="AB35" s="180">
        <f t="shared" si="13"/>
        <v>1.0000001087084054</v>
      </c>
      <c r="AC35" s="180">
        <f t="shared" si="14"/>
        <v>0.99999969156624835</v>
      </c>
      <c r="AD35" t="s">
        <v>282</v>
      </c>
      <c r="AE35">
        <v>947131646</v>
      </c>
      <c r="AF35">
        <v>2.0103900000000001E-2</v>
      </c>
      <c r="AG35">
        <v>15232836.619999999</v>
      </c>
      <c r="AH35" t="b">
        <f t="shared" si="15"/>
        <v>1</v>
      </c>
      <c r="AI35" s="178">
        <f t="shared" si="16"/>
        <v>-0.25750446319580078</v>
      </c>
      <c r="AJ35" s="46">
        <f t="shared" si="17"/>
        <v>0.99999969156624835</v>
      </c>
      <c r="AK35" s="46">
        <f t="shared" si="18"/>
        <v>-8.7794475257396698E-4</v>
      </c>
      <c r="AL35" t="s">
        <v>282</v>
      </c>
      <c r="AM35">
        <v>17028</v>
      </c>
      <c r="AN35">
        <v>13593</v>
      </c>
      <c r="AO35">
        <v>1.2527036</v>
      </c>
      <c r="AP35">
        <v>4.0873999999999997E-3</v>
      </c>
      <c r="AQ35" t="b">
        <f t="shared" si="19"/>
        <v>1</v>
      </c>
      <c r="AR35" s="178">
        <f t="shared" si="20"/>
        <v>0</v>
      </c>
      <c r="AS35" s="178">
        <f t="shared" si="21"/>
        <v>0</v>
      </c>
      <c r="AT35" s="179">
        <f t="shared" si="22"/>
        <v>1.0000000020436928</v>
      </c>
      <c r="AU35" s="179">
        <f t="shared" si="23"/>
        <v>1.0000012281892456</v>
      </c>
      <c r="AV35" t="s">
        <v>282</v>
      </c>
      <c r="AW35">
        <v>947131646</v>
      </c>
      <c r="AX35">
        <v>4.0873999999999997E-3</v>
      </c>
      <c r="AY35">
        <v>774260.23</v>
      </c>
      <c r="AZ35" t="b">
        <f t="shared" si="24"/>
        <v>1</v>
      </c>
      <c r="BA35" s="178">
        <f t="shared" si="25"/>
        <v>-0.25750446319580078</v>
      </c>
      <c r="BB35" s="46">
        <f t="shared" si="26"/>
        <v>1.0000012281892456</v>
      </c>
      <c r="BC35" s="46">
        <f t="shared" si="27"/>
        <v>2.7554999105632305E-3</v>
      </c>
      <c r="BD35" t="s">
        <v>282</v>
      </c>
      <c r="BE35">
        <v>52336695</v>
      </c>
      <c r="BF35" t="b">
        <f t="shared" si="28"/>
        <v>1</v>
      </c>
      <c r="BG35" s="178">
        <f t="shared" si="29"/>
        <v>0</v>
      </c>
      <c r="BH35">
        <v>19</v>
      </c>
      <c r="BI35" t="s">
        <v>282</v>
      </c>
      <c r="BJ35">
        <v>52336695</v>
      </c>
      <c r="BK35">
        <v>15232836.619999999</v>
      </c>
      <c r="BL35">
        <v>774260.23</v>
      </c>
      <c r="BM35">
        <v>68343792</v>
      </c>
      <c r="BN35" t="b">
        <f t="shared" si="30"/>
        <v>1</v>
      </c>
      <c r="BO35" s="46">
        <f t="shared" si="31"/>
        <v>0</v>
      </c>
      <c r="BP35" s="46">
        <f t="shared" si="32"/>
        <v>-8.7794475257396698E-4</v>
      </c>
      <c r="BQ35" s="46">
        <f t="shared" si="33"/>
        <v>2.7554999105632305E-3</v>
      </c>
      <c r="BR35" s="46">
        <f t="shared" si="34"/>
        <v>0.15187755227088928</v>
      </c>
    </row>
    <row r="36" spans="1:70" x14ac:dyDescent="0.25">
      <c r="A36" s="41" t="s">
        <v>481</v>
      </c>
      <c r="B36" s="41" t="s">
        <v>54</v>
      </c>
      <c r="C36" s="84" t="s">
        <v>283</v>
      </c>
      <c r="D36" s="84"/>
      <c r="E36" s="84"/>
      <c r="F36" s="84"/>
      <c r="G36" s="42">
        <v>3635822</v>
      </c>
      <c r="H36" s="43">
        <v>2416</v>
      </c>
      <c r="I36" s="44">
        <v>1714</v>
      </c>
      <c r="J36" s="45">
        <v>3.4977128711000001</v>
      </c>
      <c r="K36" s="37">
        <f t="shared" si="3"/>
        <v>8.8257946216594926E-3</v>
      </c>
      <c r="L36" s="37">
        <f t="shared" si="4"/>
        <v>2.515270504493653E-3</v>
      </c>
      <c r="M36" s="38">
        <f t="shared" si="5"/>
        <v>1.4095682613768961</v>
      </c>
      <c r="N36" s="37">
        <f t="shared" si="6"/>
        <v>4.5992222319474665E-3</v>
      </c>
      <c r="O36" s="39">
        <f t="shared" si="1"/>
        <v>3635822</v>
      </c>
      <c r="P36" s="39">
        <f t="shared" si="7"/>
        <v>1905833.8349632139</v>
      </c>
      <c r="Q36" s="39">
        <f t="shared" si="8"/>
        <v>871213.78480970347</v>
      </c>
      <c r="R36" s="39">
        <f t="shared" si="9"/>
        <v>6412869.6197729167</v>
      </c>
      <c r="S36" t="s">
        <v>283</v>
      </c>
      <c r="T36">
        <v>1714</v>
      </c>
      <c r="U36">
        <v>3.4977130000000001</v>
      </c>
      <c r="V36">
        <v>2.5233E-3</v>
      </c>
      <c r="W36">
        <v>8.8258E-3</v>
      </c>
      <c r="X36">
        <v>2.5152999999999998E-3</v>
      </c>
      <c r="Y36" t="b">
        <f t="shared" si="10"/>
        <v>1</v>
      </c>
      <c r="Z36" s="178">
        <f t="shared" si="11"/>
        <v>0</v>
      </c>
      <c r="AA36" s="180">
        <f t="shared" si="12"/>
        <v>1.2890000000709279E-7</v>
      </c>
      <c r="AB36" s="180">
        <f t="shared" si="13"/>
        <v>1.000000609388813</v>
      </c>
      <c r="AC36" s="180">
        <f t="shared" si="14"/>
        <v>1.0000117265742567</v>
      </c>
      <c r="AD36" t="s">
        <v>283</v>
      </c>
      <c r="AE36">
        <v>947131646</v>
      </c>
      <c r="AF36">
        <v>2.5152999999999998E-3</v>
      </c>
      <c r="AG36">
        <v>1905833.83</v>
      </c>
      <c r="AH36" t="b">
        <f t="shared" si="15"/>
        <v>1</v>
      </c>
      <c r="AI36" s="178">
        <f t="shared" si="16"/>
        <v>-0.25750446319580078</v>
      </c>
      <c r="AJ36" s="46">
        <f t="shared" si="17"/>
        <v>1.0000117265742567</v>
      </c>
      <c r="AK36" s="46">
        <f t="shared" si="18"/>
        <v>-4.9632138106971979E-3</v>
      </c>
      <c r="AL36" t="s">
        <v>283</v>
      </c>
      <c r="AM36">
        <v>2416</v>
      </c>
      <c r="AN36">
        <v>1714</v>
      </c>
      <c r="AO36">
        <v>1.4095683000000001</v>
      </c>
      <c r="AP36">
        <v>4.5992000000000003E-3</v>
      </c>
      <c r="AQ36" t="b">
        <f t="shared" si="19"/>
        <v>1</v>
      </c>
      <c r="AR36" s="178">
        <f t="shared" si="20"/>
        <v>0</v>
      </c>
      <c r="AS36" s="178">
        <f t="shared" si="21"/>
        <v>0</v>
      </c>
      <c r="AT36" s="179">
        <f t="shared" si="22"/>
        <v>1.0000000274006624</v>
      </c>
      <c r="AU36" s="179">
        <f t="shared" si="23"/>
        <v>0.99999516615063488</v>
      </c>
      <c r="AV36" t="s">
        <v>283</v>
      </c>
      <c r="AW36">
        <v>947131646</v>
      </c>
      <c r="AX36">
        <v>4.5992000000000003E-3</v>
      </c>
      <c r="AY36">
        <v>871213.78</v>
      </c>
      <c r="AZ36" t="b">
        <f t="shared" si="24"/>
        <v>1</v>
      </c>
      <c r="BA36" s="178">
        <f t="shared" si="25"/>
        <v>-0.25750446319580078</v>
      </c>
      <c r="BB36" s="46">
        <f t="shared" si="26"/>
        <v>0.99999516615063488</v>
      </c>
      <c r="BC36" s="46">
        <f t="shared" si="27"/>
        <v>-4.8097034450620413E-3</v>
      </c>
      <c r="BD36" t="s">
        <v>283</v>
      </c>
      <c r="BE36">
        <v>3635822</v>
      </c>
      <c r="BF36" t="b">
        <f t="shared" si="28"/>
        <v>1</v>
      </c>
      <c r="BG36" s="178">
        <f t="shared" si="29"/>
        <v>0</v>
      </c>
      <c r="BH36">
        <v>20</v>
      </c>
      <c r="BI36" t="s">
        <v>283</v>
      </c>
      <c r="BJ36">
        <v>3635822</v>
      </c>
      <c r="BK36">
        <v>1905833.83</v>
      </c>
      <c r="BL36">
        <v>871213.78</v>
      </c>
      <c r="BM36">
        <v>6412870</v>
      </c>
      <c r="BN36" t="b">
        <f t="shared" si="30"/>
        <v>1</v>
      </c>
      <c r="BO36" s="46">
        <f t="shared" si="31"/>
        <v>0</v>
      </c>
      <c r="BP36" s="46">
        <f t="shared" si="32"/>
        <v>-4.9632138106971979E-3</v>
      </c>
      <c r="BQ36" s="46">
        <f t="shared" si="33"/>
        <v>-4.8097034450620413E-3</v>
      </c>
      <c r="BR36" s="46">
        <f t="shared" si="34"/>
        <v>0.38022708334028721</v>
      </c>
    </row>
    <row r="37" spans="1:70" x14ac:dyDescent="0.25">
      <c r="A37" s="41" t="s">
        <v>481</v>
      </c>
      <c r="B37" s="41" t="s">
        <v>55</v>
      </c>
      <c r="C37" s="84" t="s">
        <v>284</v>
      </c>
      <c r="D37" s="84"/>
      <c r="E37" s="84"/>
      <c r="F37" s="84"/>
      <c r="G37" s="42">
        <v>601849</v>
      </c>
      <c r="H37" s="43">
        <v>167</v>
      </c>
      <c r="I37" s="44">
        <v>220</v>
      </c>
      <c r="J37" s="45">
        <v>3.5322771108</v>
      </c>
      <c r="K37" s="37">
        <f t="shared" si="3"/>
        <v>1.1440270473156398E-3</v>
      </c>
      <c r="L37" s="37">
        <f t="shared" si="4"/>
        <v>3.2603721384975273E-4</v>
      </c>
      <c r="M37" s="38">
        <f t="shared" si="5"/>
        <v>0.75909090909090904</v>
      </c>
      <c r="N37" s="37">
        <f t="shared" si="6"/>
        <v>2.4768064667899212E-3</v>
      </c>
      <c r="O37" s="39">
        <f t="shared" si="1"/>
        <v>601849</v>
      </c>
      <c r="P37" s="39">
        <f t="shared" si="7"/>
        <v>247040.13047578107</v>
      </c>
      <c r="Q37" s="39">
        <f t="shared" si="8"/>
        <v>469172.3572703941</v>
      </c>
      <c r="R37" s="39">
        <f t="shared" si="9"/>
        <v>1318061.4877461751</v>
      </c>
      <c r="S37" t="s">
        <v>284</v>
      </c>
      <c r="T37">
        <v>220</v>
      </c>
      <c r="U37">
        <v>3.5322770000000001</v>
      </c>
      <c r="V37">
        <v>3.2390000000000001E-4</v>
      </c>
      <c r="W37">
        <v>1.1440000000000001E-3</v>
      </c>
      <c r="X37">
        <v>3.2600000000000001E-4</v>
      </c>
      <c r="Y37" t="b">
        <f t="shared" si="10"/>
        <v>1</v>
      </c>
      <c r="Z37" s="178">
        <f t="shared" si="11"/>
        <v>0</v>
      </c>
      <c r="AA37" s="180">
        <f t="shared" si="12"/>
        <v>-1.107999998417597E-7</v>
      </c>
      <c r="AB37" s="180">
        <f t="shared" si="13"/>
        <v>0.99997635780054039</v>
      </c>
      <c r="AC37" s="180">
        <f t="shared" si="14"/>
        <v>0.99988586011604841</v>
      </c>
      <c r="AD37" t="s">
        <v>284</v>
      </c>
      <c r="AE37">
        <v>947131646</v>
      </c>
      <c r="AF37">
        <v>3.2600000000000001E-4</v>
      </c>
      <c r="AG37">
        <v>247040.13</v>
      </c>
      <c r="AH37" t="b">
        <f t="shared" si="15"/>
        <v>1</v>
      </c>
      <c r="AI37" s="178">
        <f t="shared" si="16"/>
        <v>-0.25750446319580078</v>
      </c>
      <c r="AJ37" s="46">
        <f t="shared" si="17"/>
        <v>0.99988586011604841</v>
      </c>
      <c r="AK37" s="46">
        <f t="shared" si="18"/>
        <v>-4.757810675073415E-4</v>
      </c>
      <c r="AL37" t="s">
        <v>284</v>
      </c>
      <c r="AM37">
        <v>167</v>
      </c>
      <c r="AN37">
        <v>220</v>
      </c>
      <c r="AO37">
        <v>0.75909090000000001</v>
      </c>
      <c r="AP37">
        <v>2.4767999999999999E-3</v>
      </c>
      <c r="AQ37" t="b">
        <f t="shared" si="19"/>
        <v>1</v>
      </c>
      <c r="AR37" s="178">
        <f t="shared" si="20"/>
        <v>0</v>
      </c>
      <c r="AS37" s="178">
        <f t="shared" si="21"/>
        <v>0</v>
      </c>
      <c r="AT37" s="179">
        <f t="shared" si="22"/>
        <v>0.99999998802395218</v>
      </c>
      <c r="AU37" s="179">
        <f t="shared" si="23"/>
        <v>0.99999738906127389</v>
      </c>
      <c r="AV37" t="s">
        <v>284</v>
      </c>
      <c r="AW37">
        <v>947131646</v>
      </c>
      <c r="AX37">
        <v>2.4767999999999999E-3</v>
      </c>
      <c r="AY37">
        <v>469172.36</v>
      </c>
      <c r="AZ37" t="b">
        <f t="shared" si="24"/>
        <v>1</v>
      </c>
      <c r="BA37" s="178">
        <f t="shared" si="25"/>
        <v>-0.25750446319580078</v>
      </c>
      <c r="BB37" s="46">
        <f t="shared" si="26"/>
        <v>0.99999738906127389</v>
      </c>
      <c r="BC37" s="46">
        <f t="shared" si="27"/>
        <v>2.7296058833599091E-3</v>
      </c>
      <c r="BD37" t="s">
        <v>284</v>
      </c>
      <c r="BE37">
        <v>601849</v>
      </c>
      <c r="BF37" t="b">
        <f t="shared" si="28"/>
        <v>1</v>
      </c>
      <c r="BG37" s="178">
        <f t="shared" si="29"/>
        <v>0</v>
      </c>
      <c r="BH37">
        <v>21</v>
      </c>
      <c r="BI37" t="s">
        <v>284</v>
      </c>
      <c r="BJ37">
        <v>601849</v>
      </c>
      <c r="BK37">
        <v>247040.13</v>
      </c>
      <c r="BL37">
        <v>469172.36</v>
      </c>
      <c r="BM37">
        <v>1318061</v>
      </c>
      <c r="BN37" t="b">
        <f t="shared" si="30"/>
        <v>1</v>
      </c>
      <c r="BO37" s="46">
        <f t="shared" si="31"/>
        <v>0</v>
      </c>
      <c r="BP37" s="46">
        <f t="shared" si="32"/>
        <v>-4.757810675073415E-4</v>
      </c>
      <c r="BQ37" s="46">
        <f t="shared" si="33"/>
        <v>2.7296058833599091E-3</v>
      </c>
      <c r="BR37" s="46">
        <f t="shared" si="34"/>
        <v>-0.48774617514573038</v>
      </c>
    </row>
    <row r="38" spans="1:70" x14ac:dyDescent="0.25">
      <c r="A38" s="41" t="s">
        <v>481</v>
      </c>
      <c r="B38" s="41" t="s">
        <v>56</v>
      </c>
      <c r="C38" s="84" t="s">
        <v>285</v>
      </c>
      <c r="D38" s="84"/>
      <c r="E38" s="84"/>
      <c r="F38" s="84"/>
      <c r="G38" s="42">
        <v>18021413</v>
      </c>
      <c r="H38" s="43">
        <v>2843</v>
      </c>
      <c r="I38" s="44">
        <v>1755</v>
      </c>
      <c r="J38" s="45">
        <v>3.5216952160999999</v>
      </c>
      <c r="K38" s="37">
        <f t="shared" si="3"/>
        <v>9.09887570775526E-3</v>
      </c>
      <c r="L38" s="37">
        <f t="shared" si="4"/>
        <v>2.5930961089447365E-3</v>
      </c>
      <c r="M38" s="38">
        <f t="shared" si="5"/>
        <v>1.61994301994302</v>
      </c>
      <c r="N38" s="37">
        <f t="shared" si="6"/>
        <v>5.2856453681301473E-3</v>
      </c>
      <c r="O38" s="39">
        <f t="shared" si="1"/>
        <v>18021413</v>
      </c>
      <c r="P38" s="39">
        <f t="shared" si="7"/>
        <v>1964802.7092550062</v>
      </c>
      <c r="Q38" s="39">
        <f t="shared" si="8"/>
        <v>1001240.3998100917</v>
      </c>
      <c r="R38" s="39">
        <f t="shared" si="9"/>
        <v>20987456.109065097</v>
      </c>
      <c r="S38" t="s">
        <v>285</v>
      </c>
      <c r="T38">
        <v>1755</v>
      </c>
      <c r="U38">
        <v>3.5216949999999998</v>
      </c>
      <c r="V38">
        <v>2.5837E-3</v>
      </c>
      <c r="W38">
        <v>9.0989E-3</v>
      </c>
      <c r="X38">
        <v>2.5931000000000001E-3</v>
      </c>
      <c r="Y38" t="b">
        <f t="shared" si="10"/>
        <v>1</v>
      </c>
      <c r="Z38" s="178">
        <f t="shared" si="11"/>
        <v>0</v>
      </c>
      <c r="AA38" s="180">
        <f t="shared" si="12"/>
        <v>-2.1610000011662578E-7</v>
      </c>
      <c r="AB38" s="180">
        <f t="shared" si="13"/>
        <v>1.000002669807295</v>
      </c>
      <c r="AC38" s="180">
        <f t="shared" si="14"/>
        <v>1.0000015005441758</v>
      </c>
      <c r="AD38" t="s">
        <v>285</v>
      </c>
      <c r="AE38">
        <v>947131646</v>
      </c>
      <c r="AF38">
        <v>2.5931000000000001E-3</v>
      </c>
      <c r="AG38">
        <v>1964802.71</v>
      </c>
      <c r="AH38" t="b">
        <f t="shared" si="15"/>
        <v>1</v>
      </c>
      <c r="AI38" s="178">
        <f t="shared" si="16"/>
        <v>-0.25750446319580078</v>
      </c>
      <c r="AJ38" s="46">
        <f t="shared" si="17"/>
        <v>1.0000015005441758</v>
      </c>
      <c r="AK38" s="46">
        <f t="shared" si="18"/>
        <v>7.4499379843473434E-4</v>
      </c>
      <c r="AL38" t="s">
        <v>285</v>
      </c>
      <c r="AM38">
        <v>2843</v>
      </c>
      <c r="AN38">
        <v>1755</v>
      </c>
      <c r="AO38">
        <v>1.6199429999999999</v>
      </c>
      <c r="AP38">
        <v>5.2855999999999997E-3</v>
      </c>
      <c r="AQ38" t="b">
        <f t="shared" si="19"/>
        <v>1</v>
      </c>
      <c r="AR38" s="178">
        <f t="shared" si="20"/>
        <v>0</v>
      </c>
      <c r="AS38" s="178">
        <f t="shared" si="21"/>
        <v>0</v>
      </c>
      <c r="AT38" s="179">
        <f t="shared" si="22"/>
        <v>0.99999998768906073</v>
      </c>
      <c r="AU38" s="179">
        <f t="shared" si="23"/>
        <v>0.9999914167283297</v>
      </c>
      <c r="AV38" t="s">
        <v>285</v>
      </c>
      <c r="AW38">
        <v>947131646</v>
      </c>
      <c r="AX38">
        <v>5.2855999999999997E-3</v>
      </c>
      <c r="AY38">
        <v>1001240.4</v>
      </c>
      <c r="AZ38" t="b">
        <f t="shared" si="24"/>
        <v>1</v>
      </c>
      <c r="BA38" s="178">
        <f t="shared" si="25"/>
        <v>-0.25750446319580078</v>
      </c>
      <c r="BB38" s="46">
        <f t="shared" si="26"/>
        <v>0.9999914167283297</v>
      </c>
      <c r="BC38" s="46">
        <f t="shared" si="27"/>
        <v>1.8990831449627876E-4</v>
      </c>
      <c r="BD38" t="s">
        <v>285</v>
      </c>
      <c r="BE38">
        <v>18021413</v>
      </c>
      <c r="BF38" t="b">
        <f t="shared" si="28"/>
        <v>1</v>
      </c>
      <c r="BG38" s="178">
        <f t="shared" si="29"/>
        <v>0</v>
      </c>
      <c r="BH38">
        <v>22</v>
      </c>
      <c r="BI38" t="s">
        <v>285</v>
      </c>
      <c r="BJ38">
        <v>18021413</v>
      </c>
      <c r="BK38">
        <v>1964802.71</v>
      </c>
      <c r="BL38">
        <v>1001240.4</v>
      </c>
      <c r="BM38">
        <v>20987456</v>
      </c>
      <c r="BN38" t="b">
        <f t="shared" si="30"/>
        <v>1</v>
      </c>
      <c r="BO38" s="46">
        <f t="shared" si="31"/>
        <v>0</v>
      </c>
      <c r="BP38" s="46">
        <f t="shared" si="32"/>
        <v>7.4499379843473434E-4</v>
      </c>
      <c r="BQ38" s="46">
        <f t="shared" si="33"/>
        <v>1.8990831449627876E-4</v>
      </c>
      <c r="BR38" s="46">
        <f t="shared" si="34"/>
        <v>-0.10906509682536125</v>
      </c>
    </row>
    <row r="39" spans="1:70" x14ac:dyDescent="0.25">
      <c r="A39" s="41" t="s">
        <v>481</v>
      </c>
      <c r="B39" s="41" t="s">
        <v>57</v>
      </c>
      <c r="C39" s="84" t="s">
        <v>286</v>
      </c>
      <c r="D39" s="84"/>
      <c r="E39" s="84"/>
      <c r="F39" s="84"/>
      <c r="G39" s="42">
        <v>13622861</v>
      </c>
      <c r="H39" s="43">
        <v>3823</v>
      </c>
      <c r="I39" s="44">
        <v>3657</v>
      </c>
      <c r="J39" s="45">
        <v>3.7765865698000001</v>
      </c>
      <c r="K39" s="37">
        <f t="shared" si="3"/>
        <v>2.0332147378882268E-2</v>
      </c>
      <c r="L39" s="37">
        <f t="shared" si="4"/>
        <v>5.7944754877498625E-3</v>
      </c>
      <c r="M39" s="38">
        <f t="shared" si="5"/>
        <v>1.0453923981405524</v>
      </c>
      <c r="N39" s="37">
        <f t="shared" si="6"/>
        <v>3.4109678050925733E-3</v>
      </c>
      <c r="O39" s="39">
        <f t="shared" si="1"/>
        <v>13622861</v>
      </c>
      <c r="P39" s="39">
        <f t="shared" si="7"/>
        <v>4390504.8863290269</v>
      </c>
      <c r="Q39" s="39">
        <f t="shared" si="8"/>
        <v>646127.11051373498</v>
      </c>
      <c r="R39" s="39">
        <f t="shared" si="9"/>
        <v>18659492.996842761</v>
      </c>
      <c r="S39" t="s">
        <v>286</v>
      </c>
      <c r="T39">
        <v>3657</v>
      </c>
      <c r="U39">
        <v>3.7765870000000001</v>
      </c>
      <c r="V39">
        <v>5.3836999999999999E-3</v>
      </c>
      <c r="W39">
        <v>2.0332099999999999E-2</v>
      </c>
      <c r="X39">
        <v>5.7945000000000002E-3</v>
      </c>
      <c r="Y39" t="b">
        <f t="shared" si="10"/>
        <v>1</v>
      </c>
      <c r="Z39" s="178">
        <f t="shared" si="11"/>
        <v>0</v>
      </c>
      <c r="AA39" s="180">
        <f t="shared" si="12"/>
        <v>4.3020000006777082E-7</v>
      </c>
      <c r="AB39" s="180">
        <f t="shared" si="13"/>
        <v>0.99999766975512294</v>
      </c>
      <c r="AC39" s="180">
        <f t="shared" si="14"/>
        <v>1.0000042302793737</v>
      </c>
      <c r="AD39" t="s">
        <v>286</v>
      </c>
      <c r="AE39">
        <v>947131646</v>
      </c>
      <c r="AF39">
        <v>5.7945000000000002E-3</v>
      </c>
      <c r="AG39">
        <v>4390504.8899999997</v>
      </c>
      <c r="AH39" t="b">
        <f t="shared" si="15"/>
        <v>1</v>
      </c>
      <c r="AI39" s="178">
        <f t="shared" si="16"/>
        <v>-0.25750446319580078</v>
      </c>
      <c r="AJ39" s="46">
        <f t="shared" si="17"/>
        <v>1.0000042302793737</v>
      </c>
      <c r="AK39" s="46">
        <f t="shared" si="18"/>
        <v>3.6709727719426155E-3</v>
      </c>
      <c r="AL39" t="s">
        <v>286</v>
      </c>
      <c r="AM39">
        <v>3823</v>
      </c>
      <c r="AN39">
        <v>3657</v>
      </c>
      <c r="AO39">
        <v>1.0453924000000001</v>
      </c>
      <c r="AP39">
        <v>3.411E-3</v>
      </c>
      <c r="AQ39" t="b">
        <f t="shared" si="19"/>
        <v>1</v>
      </c>
      <c r="AR39" s="178">
        <f t="shared" si="20"/>
        <v>0</v>
      </c>
      <c r="AS39" s="178">
        <f t="shared" si="21"/>
        <v>0</v>
      </c>
      <c r="AT39" s="179">
        <f t="shared" si="22"/>
        <v>1.0000000017787078</v>
      </c>
      <c r="AU39" s="179">
        <f t="shared" si="23"/>
        <v>1.0000094386430087</v>
      </c>
      <c r="AV39" t="s">
        <v>286</v>
      </c>
      <c r="AW39">
        <v>947131646</v>
      </c>
      <c r="AX39">
        <v>3.411E-3</v>
      </c>
      <c r="AY39">
        <v>646127.11</v>
      </c>
      <c r="AZ39" t="b">
        <f t="shared" si="24"/>
        <v>1</v>
      </c>
      <c r="BA39" s="178">
        <f t="shared" si="25"/>
        <v>-0.25750446319580078</v>
      </c>
      <c r="BB39" s="46">
        <f t="shared" si="26"/>
        <v>1.0000094386430087</v>
      </c>
      <c r="BC39" s="46">
        <f t="shared" si="27"/>
        <v>-5.1373499445617199E-4</v>
      </c>
      <c r="BD39" t="s">
        <v>286</v>
      </c>
      <c r="BE39">
        <v>13622861</v>
      </c>
      <c r="BF39" t="b">
        <f t="shared" si="28"/>
        <v>1</v>
      </c>
      <c r="BG39" s="178">
        <f t="shared" si="29"/>
        <v>0</v>
      </c>
      <c r="BH39">
        <v>23</v>
      </c>
      <c r="BI39" t="s">
        <v>286</v>
      </c>
      <c r="BJ39">
        <v>13622861</v>
      </c>
      <c r="BK39">
        <v>4390504.8899999997</v>
      </c>
      <c r="BL39">
        <v>646127.11</v>
      </c>
      <c r="BM39">
        <v>18659493</v>
      </c>
      <c r="BN39" t="b">
        <f t="shared" si="30"/>
        <v>1</v>
      </c>
      <c r="BO39" s="46">
        <f t="shared" si="31"/>
        <v>0</v>
      </c>
      <c r="BP39" s="46">
        <f t="shared" si="32"/>
        <v>3.6709727719426155E-3</v>
      </c>
      <c r="BQ39" s="46">
        <f t="shared" si="33"/>
        <v>-5.1373499445617199E-4</v>
      </c>
      <c r="BR39" s="46">
        <f t="shared" si="34"/>
        <v>3.1572394073009491E-3</v>
      </c>
    </row>
    <row r="40" spans="1:70" x14ac:dyDescent="0.25">
      <c r="A40" s="41" t="s">
        <v>481</v>
      </c>
      <c r="B40" s="41" t="s">
        <v>58</v>
      </c>
      <c r="C40" s="84" t="s">
        <v>287</v>
      </c>
      <c r="D40" s="84"/>
      <c r="E40" s="84"/>
      <c r="F40" s="84"/>
      <c r="G40" s="42">
        <v>964114</v>
      </c>
      <c r="H40" s="43">
        <v>156</v>
      </c>
      <c r="I40" s="44">
        <v>230</v>
      </c>
      <c r="J40" s="45">
        <v>3.6990315289</v>
      </c>
      <c r="K40" s="37">
        <f t="shared" si="3"/>
        <v>1.2524912871605906E-3</v>
      </c>
      <c r="L40" s="37">
        <f t="shared" si="4"/>
        <v>3.5694852721804781E-4</v>
      </c>
      <c r="M40" s="38">
        <f t="shared" si="5"/>
        <v>0.67826086956521736</v>
      </c>
      <c r="N40" s="37">
        <f t="shared" si="6"/>
        <v>2.2130694595217416E-3</v>
      </c>
      <c r="O40" s="39">
        <f t="shared" si="1"/>
        <v>964114</v>
      </c>
      <c r="P40" s="39">
        <f t="shared" si="7"/>
        <v>270461.79697057704</v>
      </c>
      <c r="Q40" s="39">
        <f t="shared" si="8"/>
        <v>419213.6240958065</v>
      </c>
      <c r="R40" s="39">
        <f t="shared" si="9"/>
        <v>1653789.4210663834</v>
      </c>
      <c r="S40" t="s">
        <v>287</v>
      </c>
      <c r="T40">
        <v>230</v>
      </c>
      <c r="U40">
        <v>3.6990319999999999</v>
      </c>
      <c r="V40">
        <v>3.3859999999999999E-4</v>
      </c>
      <c r="W40">
        <v>1.2524999999999999E-3</v>
      </c>
      <c r="X40">
        <v>3.569E-4</v>
      </c>
      <c r="Y40" t="b">
        <f t="shared" si="10"/>
        <v>1</v>
      </c>
      <c r="Z40" s="178">
        <f t="shared" si="11"/>
        <v>0</v>
      </c>
      <c r="AA40" s="180">
        <f t="shared" si="12"/>
        <v>4.7109999989913831E-7</v>
      </c>
      <c r="AB40" s="180">
        <f t="shared" si="13"/>
        <v>1.0000069564072012</v>
      </c>
      <c r="AC40" s="180">
        <f t="shared" si="14"/>
        <v>0.99986404981573673</v>
      </c>
      <c r="AD40" t="s">
        <v>287</v>
      </c>
      <c r="AE40">
        <v>947131646</v>
      </c>
      <c r="AF40">
        <v>3.569E-4</v>
      </c>
      <c r="AG40">
        <v>270461.8</v>
      </c>
      <c r="AH40" t="b">
        <f t="shared" si="15"/>
        <v>1</v>
      </c>
      <c r="AI40" s="178">
        <f t="shared" si="16"/>
        <v>-0.25750446319580078</v>
      </c>
      <c r="AJ40" s="46">
        <f t="shared" si="17"/>
        <v>0.99986404981573673</v>
      </c>
      <c r="AK40" s="46">
        <f t="shared" si="18"/>
        <v>3.0294229509308934E-3</v>
      </c>
      <c r="AL40" t="s">
        <v>287</v>
      </c>
      <c r="AM40">
        <v>156</v>
      </c>
      <c r="AN40">
        <v>230</v>
      </c>
      <c r="AO40">
        <v>0.67826090000000006</v>
      </c>
      <c r="AP40">
        <v>2.2131E-3</v>
      </c>
      <c r="AQ40" t="b">
        <f t="shared" si="19"/>
        <v>1</v>
      </c>
      <c r="AR40" s="178">
        <f t="shared" si="20"/>
        <v>0</v>
      </c>
      <c r="AS40" s="178">
        <f t="shared" si="21"/>
        <v>0</v>
      </c>
      <c r="AT40" s="179">
        <f t="shared" si="22"/>
        <v>1.0000000448717949</v>
      </c>
      <c r="AU40" s="179">
        <f t="shared" si="23"/>
        <v>1.0000138000540955</v>
      </c>
      <c r="AV40" t="s">
        <v>287</v>
      </c>
      <c r="AW40">
        <v>947131646</v>
      </c>
      <c r="AX40">
        <v>2.2131E-3</v>
      </c>
      <c r="AY40">
        <v>419213.62</v>
      </c>
      <c r="AZ40" t="b">
        <f t="shared" si="24"/>
        <v>1</v>
      </c>
      <c r="BA40" s="178">
        <f t="shared" si="25"/>
        <v>-0.25750446319580078</v>
      </c>
      <c r="BB40" s="46">
        <f t="shared" si="26"/>
        <v>1.0000138000540955</v>
      </c>
      <c r="BC40" s="46">
        <f t="shared" si="27"/>
        <v>-4.0958065073937178E-3</v>
      </c>
      <c r="BD40" t="s">
        <v>287</v>
      </c>
      <c r="BE40">
        <v>964114</v>
      </c>
      <c r="BF40" t="b">
        <f t="shared" si="28"/>
        <v>1</v>
      </c>
      <c r="BG40" s="178">
        <f t="shared" si="29"/>
        <v>0</v>
      </c>
      <c r="BH40">
        <v>24</v>
      </c>
      <c r="BI40" t="s">
        <v>287</v>
      </c>
      <c r="BJ40">
        <v>964114</v>
      </c>
      <c r="BK40">
        <v>270461.8</v>
      </c>
      <c r="BL40">
        <v>419213.62</v>
      </c>
      <c r="BM40">
        <v>1653789</v>
      </c>
      <c r="BN40" t="b">
        <f t="shared" si="30"/>
        <v>1</v>
      </c>
      <c r="BO40" s="46">
        <f t="shared" si="31"/>
        <v>0</v>
      </c>
      <c r="BP40" s="46">
        <f t="shared" si="32"/>
        <v>3.0294229509308934E-3</v>
      </c>
      <c r="BQ40" s="46">
        <f t="shared" si="33"/>
        <v>-4.0958065073937178E-3</v>
      </c>
      <c r="BR40" s="46">
        <f t="shared" si="34"/>
        <v>-0.4210663833655417</v>
      </c>
    </row>
    <row r="41" spans="1:70" x14ac:dyDescent="0.25">
      <c r="A41" s="41" t="s">
        <v>481</v>
      </c>
      <c r="B41" s="41" t="s">
        <v>59</v>
      </c>
      <c r="C41" s="84" t="s">
        <v>288</v>
      </c>
      <c r="D41" s="84"/>
      <c r="E41" s="84"/>
      <c r="F41" s="84"/>
      <c r="G41" s="42">
        <v>7226735</v>
      </c>
      <c r="H41" s="43">
        <v>1629</v>
      </c>
      <c r="I41" s="44">
        <v>1936</v>
      </c>
      <c r="J41" s="45">
        <v>3.5843828103000002</v>
      </c>
      <c r="K41" s="37">
        <f t="shared" si="3"/>
        <v>1.0215945872234228E-2</v>
      </c>
      <c r="L41" s="37">
        <f t="shared" si="4"/>
        <v>2.911450858472719E-3</v>
      </c>
      <c r="M41" s="38">
        <f t="shared" si="5"/>
        <v>0.84142561983471076</v>
      </c>
      <c r="N41" s="37">
        <f t="shared" si="6"/>
        <v>2.7454530038110926E-3</v>
      </c>
      <c r="O41" s="39">
        <f t="shared" si="1"/>
        <v>7226735</v>
      </c>
      <c r="P41" s="39">
        <f t="shared" si="7"/>
        <v>2206021.795666473</v>
      </c>
      <c r="Q41" s="39">
        <f t="shared" si="8"/>
        <v>520061.08464444207</v>
      </c>
      <c r="R41" s="39">
        <f t="shared" si="9"/>
        <v>9952817.8803109154</v>
      </c>
      <c r="S41" t="s">
        <v>288</v>
      </c>
      <c r="T41">
        <v>1936</v>
      </c>
      <c r="U41">
        <v>3.5843829999999999</v>
      </c>
      <c r="V41">
        <v>2.8500999999999999E-3</v>
      </c>
      <c r="W41">
        <v>1.02159E-2</v>
      </c>
      <c r="X41">
        <v>2.9115E-3</v>
      </c>
      <c r="Y41" t="b">
        <f t="shared" si="10"/>
        <v>1</v>
      </c>
      <c r="Z41" s="178">
        <f t="shared" si="11"/>
        <v>0</v>
      </c>
      <c r="AA41" s="180">
        <f t="shared" si="12"/>
        <v>1.8969999970863682E-7</v>
      </c>
      <c r="AB41" s="180">
        <f t="shared" si="13"/>
        <v>0.99999550974184848</v>
      </c>
      <c r="AC41" s="180">
        <f t="shared" si="14"/>
        <v>1.000016878707445</v>
      </c>
      <c r="AD41" t="s">
        <v>288</v>
      </c>
      <c r="AE41">
        <v>947131646</v>
      </c>
      <c r="AF41">
        <v>2.9115E-3</v>
      </c>
      <c r="AG41">
        <v>2206021.7999999998</v>
      </c>
      <c r="AH41" t="b">
        <f t="shared" si="15"/>
        <v>1</v>
      </c>
      <c r="AI41" s="178">
        <f t="shared" si="16"/>
        <v>-0.25750446319580078</v>
      </c>
      <c r="AJ41" s="46">
        <f t="shared" si="17"/>
        <v>1.000016878707445</v>
      </c>
      <c r="AK41" s="46">
        <f t="shared" si="18"/>
        <v>4.3335268273949623E-3</v>
      </c>
      <c r="AL41" t="s">
        <v>288</v>
      </c>
      <c r="AM41">
        <v>1629</v>
      </c>
      <c r="AN41">
        <v>1936</v>
      </c>
      <c r="AO41">
        <v>0.8414256</v>
      </c>
      <c r="AP41">
        <v>2.7455000000000001E-3</v>
      </c>
      <c r="AQ41" t="b">
        <f t="shared" si="19"/>
        <v>1</v>
      </c>
      <c r="AR41" s="178">
        <f t="shared" si="20"/>
        <v>0</v>
      </c>
      <c r="AS41" s="178">
        <f t="shared" si="21"/>
        <v>0</v>
      </c>
      <c r="AT41" s="179">
        <f t="shared" si="22"/>
        <v>0.99999997642725591</v>
      </c>
      <c r="AU41" s="179">
        <f t="shared" si="23"/>
        <v>1.0000171178267638</v>
      </c>
      <c r="AV41" t="s">
        <v>288</v>
      </c>
      <c r="AW41">
        <v>947131646</v>
      </c>
      <c r="AX41">
        <v>2.7455000000000001E-3</v>
      </c>
      <c r="AY41">
        <v>520061.08</v>
      </c>
      <c r="AZ41" t="b">
        <f t="shared" si="24"/>
        <v>1</v>
      </c>
      <c r="BA41" s="178">
        <f t="shared" si="25"/>
        <v>-0.25750446319580078</v>
      </c>
      <c r="BB41" s="46">
        <f t="shared" si="26"/>
        <v>1.0000171178267638</v>
      </c>
      <c r="BC41" s="46">
        <f t="shared" si="27"/>
        <v>-4.6444420586340129E-3</v>
      </c>
      <c r="BD41" t="s">
        <v>288</v>
      </c>
      <c r="BE41">
        <v>7226735</v>
      </c>
      <c r="BF41" t="b">
        <f t="shared" si="28"/>
        <v>1</v>
      </c>
      <c r="BG41" s="178">
        <f t="shared" si="29"/>
        <v>0</v>
      </c>
      <c r="BH41">
        <v>25</v>
      </c>
      <c r="BI41" t="s">
        <v>288</v>
      </c>
      <c r="BJ41">
        <v>7226735</v>
      </c>
      <c r="BK41">
        <v>2206021.7999999998</v>
      </c>
      <c r="BL41">
        <v>520061.08</v>
      </c>
      <c r="BM41">
        <v>9952818</v>
      </c>
      <c r="BN41" t="b">
        <f t="shared" si="30"/>
        <v>1</v>
      </c>
      <c r="BO41" s="46">
        <f t="shared" si="31"/>
        <v>0</v>
      </c>
      <c r="BP41" s="46">
        <f t="shared" si="32"/>
        <v>4.3335268273949623E-3</v>
      </c>
      <c r="BQ41" s="46">
        <f t="shared" si="33"/>
        <v>-4.6444420586340129E-3</v>
      </c>
      <c r="BR41" s="46">
        <f t="shared" si="34"/>
        <v>0.11968908458948135</v>
      </c>
    </row>
    <row r="42" spans="1:70" x14ac:dyDescent="0.25">
      <c r="A42" s="41" t="s">
        <v>481</v>
      </c>
      <c r="B42" s="41" t="s">
        <v>60</v>
      </c>
      <c r="C42" s="84" t="s">
        <v>289</v>
      </c>
      <c r="D42" s="84"/>
      <c r="E42" s="84"/>
      <c r="F42" s="84"/>
      <c r="G42" s="42">
        <v>16549430</v>
      </c>
      <c r="H42" s="43">
        <v>2285</v>
      </c>
      <c r="I42" s="44">
        <v>2054</v>
      </c>
      <c r="J42" s="45">
        <v>3.4878444335999998</v>
      </c>
      <c r="K42" s="37">
        <f t="shared" si="3"/>
        <v>1.0546695069713868E-2</v>
      </c>
      <c r="L42" s="37">
        <f t="shared" si="4"/>
        <v>3.0057113456546723E-3</v>
      </c>
      <c r="M42" s="38">
        <f t="shared" si="5"/>
        <v>1.1124634858812075</v>
      </c>
      <c r="N42" s="37">
        <f t="shared" si="6"/>
        <v>3.6298112951952768E-3</v>
      </c>
      <c r="O42" s="39">
        <f t="shared" si="1"/>
        <v>16549430</v>
      </c>
      <c r="P42" s="39">
        <f t="shared" si="7"/>
        <v>2277443.4679878149</v>
      </c>
      <c r="Q42" s="39">
        <f t="shared" si="8"/>
        <v>687581.82952447725</v>
      </c>
      <c r="R42" s="39">
        <f t="shared" si="9"/>
        <v>19514455.297512289</v>
      </c>
      <c r="S42" t="s">
        <v>289</v>
      </c>
      <c r="T42">
        <v>2054</v>
      </c>
      <c r="U42">
        <v>3.4878439999999999</v>
      </c>
      <c r="V42">
        <v>3.0238000000000001E-3</v>
      </c>
      <c r="W42">
        <v>1.0546700000000001E-2</v>
      </c>
      <c r="X42">
        <v>3.0057E-3</v>
      </c>
      <c r="Y42" t="b">
        <f t="shared" si="10"/>
        <v>1</v>
      </c>
      <c r="Z42" s="178">
        <f t="shared" si="11"/>
        <v>0</v>
      </c>
      <c r="AA42" s="180">
        <f t="shared" si="12"/>
        <v>-4.3359999990499887E-7</v>
      </c>
      <c r="AB42" s="180">
        <f t="shared" si="13"/>
        <v>1.0000004674721417</v>
      </c>
      <c r="AC42" s="180">
        <f t="shared" si="14"/>
        <v>0.99999622530131227</v>
      </c>
      <c r="AD42" t="s">
        <v>289</v>
      </c>
      <c r="AE42">
        <v>947131646</v>
      </c>
      <c r="AF42">
        <v>3.0057E-3</v>
      </c>
      <c r="AG42">
        <v>2277443.4700000002</v>
      </c>
      <c r="AH42" t="b">
        <f t="shared" si="15"/>
        <v>1</v>
      </c>
      <c r="AI42" s="178">
        <f t="shared" si="16"/>
        <v>-0.25750446319580078</v>
      </c>
      <c r="AJ42" s="46">
        <f t="shared" si="17"/>
        <v>0.99999622530131227</v>
      </c>
      <c r="AK42" s="46">
        <f t="shared" si="18"/>
        <v>2.0121852867305279E-3</v>
      </c>
      <c r="AL42" t="s">
        <v>289</v>
      </c>
      <c r="AM42">
        <v>2285</v>
      </c>
      <c r="AN42">
        <v>2054</v>
      </c>
      <c r="AO42">
        <v>1.1124635</v>
      </c>
      <c r="AP42">
        <v>3.6297999999999999E-3</v>
      </c>
      <c r="AQ42" t="b">
        <f t="shared" si="19"/>
        <v>1</v>
      </c>
      <c r="AR42" s="178">
        <f t="shared" si="20"/>
        <v>0</v>
      </c>
      <c r="AS42" s="178">
        <f t="shared" si="21"/>
        <v>0</v>
      </c>
      <c r="AT42" s="179">
        <f t="shared" si="22"/>
        <v>1.0000000126914661</v>
      </c>
      <c r="AU42" s="179">
        <f t="shared" si="23"/>
        <v>0.99999688821419119</v>
      </c>
      <c r="AV42" t="s">
        <v>289</v>
      </c>
      <c r="AW42">
        <v>947131646</v>
      </c>
      <c r="AX42">
        <v>3.6297999999999999E-3</v>
      </c>
      <c r="AY42">
        <v>687581.83</v>
      </c>
      <c r="AZ42" t="b">
        <f t="shared" si="24"/>
        <v>1</v>
      </c>
      <c r="BA42" s="178">
        <f t="shared" si="25"/>
        <v>-0.25750446319580078</v>
      </c>
      <c r="BB42" s="46">
        <f t="shared" si="26"/>
        <v>0.99999688821419119</v>
      </c>
      <c r="BC42" s="46">
        <f t="shared" si="27"/>
        <v>4.7552271280437708E-4</v>
      </c>
      <c r="BD42" t="s">
        <v>289</v>
      </c>
      <c r="BE42">
        <v>16549430</v>
      </c>
      <c r="BF42" t="b">
        <f t="shared" si="28"/>
        <v>1</v>
      </c>
      <c r="BG42" s="178">
        <f t="shared" si="29"/>
        <v>0</v>
      </c>
      <c r="BH42">
        <v>26</v>
      </c>
      <c r="BI42" t="s">
        <v>289</v>
      </c>
      <c r="BJ42">
        <v>16549430</v>
      </c>
      <c r="BK42">
        <v>2277443.4700000002</v>
      </c>
      <c r="BL42">
        <v>687581.83</v>
      </c>
      <c r="BM42">
        <v>19514455</v>
      </c>
      <c r="BN42" t="b">
        <f t="shared" si="30"/>
        <v>1</v>
      </c>
      <c r="BO42" s="46">
        <f t="shared" si="31"/>
        <v>0</v>
      </c>
      <c r="BP42" s="46">
        <f t="shared" si="32"/>
        <v>2.0121852867305279E-3</v>
      </c>
      <c r="BQ42" s="46">
        <f t="shared" si="33"/>
        <v>4.7552271280437708E-4</v>
      </c>
      <c r="BR42" s="46">
        <f t="shared" si="34"/>
        <v>-0.29751228913664818</v>
      </c>
    </row>
    <row r="43" spans="1:70" x14ac:dyDescent="0.25">
      <c r="A43" s="41" t="s">
        <v>481</v>
      </c>
      <c r="B43" s="41" t="s">
        <v>61</v>
      </c>
      <c r="C43" s="84" t="s">
        <v>290</v>
      </c>
      <c r="D43" s="84"/>
      <c r="E43" s="84"/>
      <c r="F43" s="84"/>
      <c r="G43" s="42">
        <v>6472544</v>
      </c>
      <c r="H43" s="43">
        <v>1216</v>
      </c>
      <c r="I43" s="44">
        <v>1133</v>
      </c>
      <c r="J43" s="45">
        <v>3.5213357396</v>
      </c>
      <c r="K43" s="37">
        <f t="shared" si="3"/>
        <v>5.8734893929447583E-3</v>
      </c>
      <c r="L43" s="37">
        <f t="shared" si="4"/>
        <v>1.6738905970318707E-3</v>
      </c>
      <c r="M43" s="38">
        <f t="shared" si="5"/>
        <v>1.0732568402471314</v>
      </c>
      <c r="N43" s="37">
        <f t="shared" si="6"/>
        <v>3.5018855457433218E-3</v>
      </c>
      <c r="O43" s="39">
        <f t="shared" si="1"/>
        <v>6472544</v>
      </c>
      <c r="P43" s="39">
        <f t="shared" si="7"/>
        <v>1268315.8054574023</v>
      </c>
      <c r="Q43" s="39">
        <f t="shared" si="8"/>
        <v>663349.32438904629</v>
      </c>
      <c r="R43" s="39">
        <f t="shared" si="9"/>
        <v>8404209.1298464481</v>
      </c>
      <c r="S43" t="s">
        <v>290</v>
      </c>
      <c r="T43">
        <v>1133</v>
      </c>
      <c r="U43">
        <v>3.5213359999999998</v>
      </c>
      <c r="V43">
        <v>1.668E-3</v>
      </c>
      <c r="W43">
        <v>5.8735000000000002E-3</v>
      </c>
      <c r="X43">
        <v>1.6739000000000001E-3</v>
      </c>
      <c r="Y43" t="b">
        <f t="shared" si="10"/>
        <v>1</v>
      </c>
      <c r="Z43" s="178">
        <f t="shared" si="11"/>
        <v>0</v>
      </c>
      <c r="AA43" s="180">
        <f t="shared" si="12"/>
        <v>2.6039999978522133E-7</v>
      </c>
      <c r="AB43" s="180">
        <f t="shared" si="13"/>
        <v>1.000001805920558</v>
      </c>
      <c r="AC43" s="180">
        <f t="shared" si="14"/>
        <v>1.0000056174329111</v>
      </c>
      <c r="AD43" t="s">
        <v>290</v>
      </c>
      <c r="AE43">
        <v>947131646</v>
      </c>
      <c r="AF43">
        <v>1.6739000000000001E-3</v>
      </c>
      <c r="AG43">
        <v>1268315.81</v>
      </c>
      <c r="AH43" t="b">
        <f t="shared" si="15"/>
        <v>1</v>
      </c>
      <c r="AI43" s="178">
        <f t="shared" si="16"/>
        <v>-0.25750446319580078</v>
      </c>
      <c r="AJ43" s="46">
        <f t="shared" si="17"/>
        <v>1.0000056174329111</v>
      </c>
      <c r="AK43" s="46">
        <f t="shared" si="18"/>
        <v>4.5425978023558855E-3</v>
      </c>
      <c r="AL43" t="s">
        <v>290</v>
      </c>
      <c r="AM43">
        <v>1216</v>
      </c>
      <c r="AN43">
        <v>1133</v>
      </c>
      <c r="AO43">
        <v>1.0732568</v>
      </c>
      <c r="AP43">
        <v>3.5019000000000001E-3</v>
      </c>
      <c r="AQ43" t="b">
        <f t="shared" si="19"/>
        <v>1</v>
      </c>
      <c r="AR43" s="178">
        <f t="shared" si="20"/>
        <v>0</v>
      </c>
      <c r="AS43" s="178">
        <f t="shared" si="21"/>
        <v>0</v>
      </c>
      <c r="AT43" s="179">
        <f t="shared" si="22"/>
        <v>0.99999996250000012</v>
      </c>
      <c r="AU43" s="179">
        <f t="shared" si="23"/>
        <v>1.0000041275639908</v>
      </c>
      <c r="AV43" t="s">
        <v>290</v>
      </c>
      <c r="AW43">
        <v>947131646</v>
      </c>
      <c r="AX43">
        <v>3.5019000000000001E-3</v>
      </c>
      <c r="AY43">
        <v>663349.31999999995</v>
      </c>
      <c r="AZ43" t="b">
        <f t="shared" si="24"/>
        <v>1</v>
      </c>
      <c r="BA43" s="178">
        <f t="shared" si="25"/>
        <v>-0.25750446319580078</v>
      </c>
      <c r="BB43" s="46">
        <f t="shared" si="26"/>
        <v>1.0000041275639908</v>
      </c>
      <c r="BC43" s="46">
        <f t="shared" si="27"/>
        <v>-4.389046342112124E-3</v>
      </c>
      <c r="BD43" t="s">
        <v>290</v>
      </c>
      <c r="BE43">
        <v>6472544</v>
      </c>
      <c r="BF43" t="b">
        <f t="shared" si="28"/>
        <v>1</v>
      </c>
      <c r="BG43" s="178">
        <f t="shared" si="29"/>
        <v>0</v>
      </c>
      <c r="BH43">
        <v>27</v>
      </c>
      <c r="BI43" t="s">
        <v>290</v>
      </c>
      <c r="BJ43">
        <v>6472544</v>
      </c>
      <c r="BK43">
        <v>1268315.81</v>
      </c>
      <c r="BL43">
        <v>663349.31999999995</v>
      </c>
      <c r="BM43">
        <v>8404209</v>
      </c>
      <c r="BN43" t="b">
        <f t="shared" si="30"/>
        <v>1</v>
      </c>
      <c r="BO43" s="46">
        <f t="shared" si="31"/>
        <v>0</v>
      </c>
      <c r="BP43" s="46">
        <f t="shared" si="32"/>
        <v>4.5425978023558855E-3</v>
      </c>
      <c r="BQ43" s="46">
        <f t="shared" si="33"/>
        <v>-4.389046342112124E-3</v>
      </c>
      <c r="BR43" s="46">
        <f t="shared" si="34"/>
        <v>-0.12984644807875156</v>
      </c>
    </row>
    <row r="44" spans="1:70" x14ac:dyDescent="0.25">
      <c r="A44" s="41" t="s">
        <v>481</v>
      </c>
      <c r="B44" s="41" t="s">
        <v>62</v>
      </c>
      <c r="C44" s="84" t="s">
        <v>291</v>
      </c>
      <c r="D44" s="84"/>
      <c r="E44" s="84"/>
      <c r="F44" s="84"/>
      <c r="G44" s="42">
        <v>3527057</v>
      </c>
      <c r="H44" s="43">
        <v>1577</v>
      </c>
      <c r="I44" s="44">
        <v>978</v>
      </c>
      <c r="J44" s="45">
        <v>3.6148410463</v>
      </c>
      <c r="K44" s="37">
        <f t="shared" si="3"/>
        <v>5.204594568390385E-3</v>
      </c>
      <c r="L44" s="37">
        <f t="shared" si="4"/>
        <v>1.4832617080838832E-3</v>
      </c>
      <c r="M44" s="38">
        <f t="shared" si="5"/>
        <v>1.612474437627812</v>
      </c>
      <c r="N44" s="37">
        <f t="shared" si="6"/>
        <v>5.2612764384610856E-3</v>
      </c>
      <c r="O44" s="39">
        <f t="shared" si="1"/>
        <v>3527057</v>
      </c>
      <c r="P44" s="39">
        <f t="shared" si="7"/>
        <v>1123875.2827265651</v>
      </c>
      <c r="Q44" s="39">
        <f t="shared" si="8"/>
        <v>996624.28291509324</v>
      </c>
      <c r="R44" s="39">
        <f t="shared" si="9"/>
        <v>5647556.5656416584</v>
      </c>
      <c r="S44" t="s">
        <v>291</v>
      </c>
      <c r="T44">
        <v>978</v>
      </c>
      <c r="U44">
        <v>3.6148410000000002</v>
      </c>
      <c r="V44">
        <v>1.4398E-3</v>
      </c>
      <c r="W44">
        <v>5.2046000000000002E-3</v>
      </c>
      <c r="X44">
        <v>1.4832999999999999E-3</v>
      </c>
      <c r="Y44" t="b">
        <f t="shared" si="10"/>
        <v>1</v>
      </c>
      <c r="Z44" s="178">
        <f t="shared" si="11"/>
        <v>0</v>
      </c>
      <c r="AA44" s="180">
        <f t="shared" si="12"/>
        <v>-4.6299999834076289E-8</v>
      </c>
      <c r="AB44" s="180">
        <f t="shared" si="13"/>
        <v>1.0000010436182001</v>
      </c>
      <c r="AC44" s="180">
        <f t="shared" si="14"/>
        <v>1.0000258160214801</v>
      </c>
      <c r="AD44" t="s">
        <v>291</v>
      </c>
      <c r="AE44">
        <v>947131646</v>
      </c>
      <c r="AF44">
        <v>1.4832999999999999E-3</v>
      </c>
      <c r="AG44">
        <v>1123875.28</v>
      </c>
      <c r="AH44" t="b">
        <f t="shared" si="15"/>
        <v>1</v>
      </c>
      <c r="AI44" s="178">
        <f t="shared" si="16"/>
        <v>-0.25750446319580078</v>
      </c>
      <c r="AJ44" s="46">
        <f t="shared" si="17"/>
        <v>1.0000258160214801</v>
      </c>
      <c r="AK44" s="46">
        <f t="shared" si="18"/>
        <v>-2.7265651151537895E-3</v>
      </c>
      <c r="AL44" t="s">
        <v>291</v>
      </c>
      <c r="AM44">
        <v>1577</v>
      </c>
      <c r="AN44">
        <v>978</v>
      </c>
      <c r="AO44">
        <v>1.6124744</v>
      </c>
      <c r="AP44">
        <v>5.2613E-3</v>
      </c>
      <c r="AQ44" t="b">
        <f t="shared" si="19"/>
        <v>1</v>
      </c>
      <c r="AR44" s="178">
        <f t="shared" si="20"/>
        <v>0</v>
      </c>
      <c r="AS44" s="178">
        <f t="shared" si="21"/>
        <v>0</v>
      </c>
      <c r="AT44" s="179">
        <f t="shared" si="22"/>
        <v>0.99999997666455287</v>
      </c>
      <c r="AU44" s="179">
        <f t="shared" si="23"/>
        <v>1.0000044782932791</v>
      </c>
      <c r="AV44" t="s">
        <v>291</v>
      </c>
      <c r="AW44">
        <v>947131646</v>
      </c>
      <c r="AX44">
        <v>5.2613E-3</v>
      </c>
      <c r="AY44">
        <v>996624.28</v>
      </c>
      <c r="AZ44" t="b">
        <f t="shared" si="24"/>
        <v>1</v>
      </c>
      <c r="BA44" s="178">
        <f t="shared" si="25"/>
        <v>-0.25750446319580078</v>
      </c>
      <c r="BB44" s="46">
        <f t="shared" si="26"/>
        <v>1.0000044782932791</v>
      </c>
      <c r="BC44" s="46">
        <f t="shared" si="27"/>
        <v>-2.9150932095944881E-3</v>
      </c>
      <c r="BD44" t="s">
        <v>291</v>
      </c>
      <c r="BE44">
        <v>3527057</v>
      </c>
      <c r="BF44" t="b">
        <f t="shared" si="28"/>
        <v>1</v>
      </c>
      <c r="BG44" s="178">
        <f t="shared" si="29"/>
        <v>0</v>
      </c>
      <c r="BH44">
        <v>28</v>
      </c>
      <c r="BI44" t="s">
        <v>291</v>
      </c>
      <c r="BJ44">
        <v>3527057</v>
      </c>
      <c r="BK44">
        <v>1123875.28</v>
      </c>
      <c r="BL44">
        <v>996624.28</v>
      </c>
      <c r="BM44">
        <v>5647557</v>
      </c>
      <c r="BN44" t="b">
        <f t="shared" si="30"/>
        <v>1</v>
      </c>
      <c r="BO44" s="46">
        <f t="shared" si="31"/>
        <v>0</v>
      </c>
      <c r="BP44" s="46">
        <f t="shared" si="32"/>
        <v>-2.7265651151537895E-3</v>
      </c>
      <c r="BQ44" s="46">
        <f t="shared" si="33"/>
        <v>-2.9150932095944881E-3</v>
      </c>
      <c r="BR44" s="46">
        <f t="shared" si="34"/>
        <v>0.43435834161937237</v>
      </c>
    </row>
    <row r="45" spans="1:70" x14ac:dyDescent="0.25">
      <c r="A45" s="41" t="s">
        <v>481</v>
      </c>
      <c r="B45" s="41" t="s">
        <v>63</v>
      </c>
      <c r="C45" s="84" t="s">
        <v>292</v>
      </c>
      <c r="D45" s="84"/>
      <c r="E45" s="84"/>
      <c r="F45" s="84"/>
      <c r="G45" s="42">
        <v>5769126</v>
      </c>
      <c r="H45" s="43">
        <v>1388</v>
      </c>
      <c r="I45" s="44">
        <v>1207</v>
      </c>
      <c r="J45" s="45">
        <v>3.5420173283</v>
      </c>
      <c r="K45" s="37">
        <f t="shared" si="3"/>
        <v>6.2938559085045963E-3</v>
      </c>
      <c r="L45" s="37">
        <f t="shared" si="4"/>
        <v>1.7936911977698045E-3</v>
      </c>
      <c r="M45" s="38">
        <f t="shared" si="5"/>
        <v>1.1499585749792876</v>
      </c>
      <c r="N45" s="37">
        <f t="shared" si="6"/>
        <v>3.7521524773103522E-3</v>
      </c>
      <c r="O45" s="39">
        <f t="shared" si="1"/>
        <v>5769126</v>
      </c>
      <c r="P45" s="39">
        <f t="shared" si="7"/>
        <v>1359089.3576170481</v>
      </c>
      <c r="Q45" s="39">
        <f t="shared" si="8"/>
        <v>710756.47056882537</v>
      </c>
      <c r="R45" s="39">
        <f t="shared" si="9"/>
        <v>7838971.828185874</v>
      </c>
      <c r="S45" t="s">
        <v>292</v>
      </c>
      <c r="T45">
        <v>1207</v>
      </c>
      <c r="U45">
        <v>3.542017</v>
      </c>
      <c r="V45">
        <v>1.7769000000000001E-3</v>
      </c>
      <c r="W45">
        <v>6.2938999999999998E-3</v>
      </c>
      <c r="X45">
        <v>1.7937000000000001E-3</v>
      </c>
      <c r="Y45" t="b">
        <f t="shared" si="10"/>
        <v>1</v>
      </c>
      <c r="Z45" s="178">
        <f t="shared" si="11"/>
        <v>0</v>
      </c>
      <c r="AA45" s="180">
        <f t="shared" si="12"/>
        <v>-3.28300000074222E-7</v>
      </c>
      <c r="AB45" s="180">
        <f t="shared" si="13"/>
        <v>1.0000070054821788</v>
      </c>
      <c r="AC45" s="180">
        <f t="shared" si="14"/>
        <v>1.0000049073275303</v>
      </c>
      <c r="AD45" t="s">
        <v>292</v>
      </c>
      <c r="AE45">
        <v>947131646</v>
      </c>
      <c r="AF45">
        <v>1.7937000000000001E-3</v>
      </c>
      <c r="AG45">
        <v>1359089.36</v>
      </c>
      <c r="AH45" t="b">
        <f t="shared" si="15"/>
        <v>1</v>
      </c>
      <c r="AI45" s="178">
        <f t="shared" si="16"/>
        <v>-0.25750446319580078</v>
      </c>
      <c r="AJ45" s="46">
        <f t="shared" si="17"/>
        <v>1.0000049073275303</v>
      </c>
      <c r="AK45" s="46">
        <f t="shared" si="18"/>
        <v>2.3829520214349031E-3</v>
      </c>
      <c r="AL45" t="s">
        <v>292</v>
      </c>
      <c r="AM45">
        <v>1388</v>
      </c>
      <c r="AN45">
        <v>1207</v>
      </c>
      <c r="AO45">
        <v>1.1499585999999999</v>
      </c>
      <c r="AP45">
        <v>3.7521999999999998E-3</v>
      </c>
      <c r="AQ45" t="b">
        <f t="shared" si="19"/>
        <v>1</v>
      </c>
      <c r="AR45" s="178">
        <f t="shared" si="20"/>
        <v>0</v>
      </c>
      <c r="AS45" s="178">
        <f t="shared" si="21"/>
        <v>0</v>
      </c>
      <c r="AT45" s="179">
        <f t="shared" si="22"/>
        <v>1.000000021757925</v>
      </c>
      <c r="AU45" s="179">
        <f t="shared" si="23"/>
        <v>1.0000126654473491</v>
      </c>
      <c r="AV45" t="s">
        <v>292</v>
      </c>
      <c r="AW45">
        <v>947131646</v>
      </c>
      <c r="AX45">
        <v>3.7521999999999998E-3</v>
      </c>
      <c r="AY45">
        <v>710756.47</v>
      </c>
      <c r="AZ45" t="b">
        <f t="shared" si="24"/>
        <v>1</v>
      </c>
      <c r="BA45" s="178">
        <f t="shared" si="25"/>
        <v>-0.25750446319580078</v>
      </c>
      <c r="BB45" s="46">
        <f t="shared" si="26"/>
        <v>1.0000126654473491</v>
      </c>
      <c r="BC45" s="46">
        <f t="shared" si="27"/>
        <v>-5.6882540229707956E-4</v>
      </c>
      <c r="BD45" t="s">
        <v>292</v>
      </c>
      <c r="BE45">
        <v>5769126</v>
      </c>
      <c r="BF45" t="b">
        <f t="shared" si="28"/>
        <v>1</v>
      </c>
      <c r="BG45" s="178">
        <f t="shared" si="29"/>
        <v>0</v>
      </c>
      <c r="BH45">
        <v>29</v>
      </c>
      <c r="BI45" t="s">
        <v>292</v>
      </c>
      <c r="BJ45">
        <v>5769126</v>
      </c>
      <c r="BK45">
        <v>1359089.36</v>
      </c>
      <c r="BL45">
        <v>710756.47</v>
      </c>
      <c r="BM45">
        <v>7838972</v>
      </c>
      <c r="BN45" t="b">
        <f t="shared" si="30"/>
        <v>1</v>
      </c>
      <c r="BO45" s="46">
        <f t="shared" si="31"/>
        <v>0</v>
      </c>
      <c r="BP45" s="46">
        <f t="shared" si="32"/>
        <v>2.3829520214349031E-3</v>
      </c>
      <c r="BQ45" s="46">
        <f t="shared" si="33"/>
        <v>-5.6882540229707956E-4</v>
      </c>
      <c r="BR45" s="46">
        <f t="shared" si="34"/>
        <v>0.17181412596255541</v>
      </c>
    </row>
    <row r="46" spans="1:70" x14ac:dyDescent="0.25">
      <c r="A46" s="41" t="s">
        <v>481</v>
      </c>
      <c r="B46" s="41" t="s">
        <v>64</v>
      </c>
      <c r="C46" s="84" t="s">
        <v>293</v>
      </c>
      <c r="D46" s="84"/>
      <c r="E46" s="84"/>
      <c r="F46" s="84"/>
      <c r="G46" s="42">
        <v>1212819</v>
      </c>
      <c r="H46" s="43">
        <v>448</v>
      </c>
      <c r="I46" s="44">
        <v>215</v>
      </c>
      <c r="J46" s="45">
        <v>3.3844364711999999</v>
      </c>
      <c r="K46" s="37">
        <f t="shared" si="3"/>
        <v>1.0712323284889028E-3</v>
      </c>
      <c r="L46" s="37">
        <f t="shared" si="4"/>
        <v>3.0529138676031915E-4</v>
      </c>
      <c r="M46" s="38">
        <f t="shared" si="5"/>
        <v>2.0837209302325581</v>
      </c>
      <c r="N46" s="37">
        <f t="shared" si="6"/>
        <v>6.798887212555762E-3</v>
      </c>
      <c r="O46" s="39">
        <f t="shared" si="1"/>
        <v>1212819</v>
      </c>
      <c r="P46" s="39">
        <f t="shared" si="7"/>
        <v>231320.9069844301</v>
      </c>
      <c r="Q46" s="39">
        <f t="shared" si="8"/>
        <v>1287888.2476694065</v>
      </c>
      <c r="R46" s="39">
        <f t="shared" si="9"/>
        <v>2732028.1546538365</v>
      </c>
      <c r="S46" t="s">
        <v>293</v>
      </c>
      <c r="T46">
        <v>215</v>
      </c>
      <c r="U46">
        <v>3.384436</v>
      </c>
      <c r="V46">
        <v>3.165E-4</v>
      </c>
      <c r="W46">
        <v>1.0712E-3</v>
      </c>
      <c r="X46">
        <v>3.0529999999999999E-4</v>
      </c>
      <c r="Y46" t="b">
        <f t="shared" si="10"/>
        <v>1</v>
      </c>
      <c r="Z46" s="178">
        <f t="shared" si="11"/>
        <v>0</v>
      </c>
      <c r="AA46" s="180">
        <f t="shared" si="12"/>
        <v>-4.7119999990741235E-7</v>
      </c>
      <c r="AB46" s="180">
        <f t="shared" si="13"/>
        <v>0.99996982121614231</v>
      </c>
      <c r="AC46" s="180">
        <f t="shared" si="14"/>
        <v>1.0000282131761797</v>
      </c>
      <c r="AD46" t="s">
        <v>293</v>
      </c>
      <c r="AE46">
        <v>947131646</v>
      </c>
      <c r="AF46">
        <v>3.0529999999999999E-4</v>
      </c>
      <c r="AG46">
        <v>231320.91</v>
      </c>
      <c r="AH46" t="b">
        <f t="shared" si="15"/>
        <v>1</v>
      </c>
      <c r="AI46" s="178">
        <f t="shared" si="16"/>
        <v>-0.25750446319580078</v>
      </c>
      <c r="AJ46" s="46">
        <f t="shared" si="17"/>
        <v>1.0000282131761797</v>
      </c>
      <c r="AK46" s="46">
        <f t="shared" si="18"/>
        <v>3.0155699059832841E-3</v>
      </c>
      <c r="AL46" t="s">
        <v>293</v>
      </c>
      <c r="AM46">
        <v>448</v>
      </c>
      <c r="AN46">
        <v>215</v>
      </c>
      <c r="AO46">
        <v>2.0837208999999999</v>
      </c>
      <c r="AP46">
        <v>6.7989000000000001E-3</v>
      </c>
      <c r="AQ46" t="b">
        <f t="shared" si="19"/>
        <v>1</v>
      </c>
      <c r="AR46" s="178">
        <f t="shared" si="20"/>
        <v>0</v>
      </c>
      <c r="AS46" s="178">
        <f t="shared" si="21"/>
        <v>0</v>
      </c>
      <c r="AT46" s="179">
        <f t="shared" si="22"/>
        <v>0.99999998549107139</v>
      </c>
      <c r="AU46" s="179">
        <f t="shared" si="23"/>
        <v>1.0000018808142919</v>
      </c>
      <c r="AV46" t="s">
        <v>293</v>
      </c>
      <c r="AW46">
        <v>947131646</v>
      </c>
      <c r="AX46">
        <v>6.7989000000000001E-3</v>
      </c>
      <c r="AY46">
        <v>1287888.25</v>
      </c>
      <c r="AZ46" t="b">
        <f t="shared" si="24"/>
        <v>1</v>
      </c>
      <c r="BA46" s="178">
        <f t="shared" si="25"/>
        <v>-0.25750446319580078</v>
      </c>
      <c r="BB46" s="46">
        <f t="shared" si="26"/>
        <v>1.0000018808142919</v>
      </c>
      <c r="BC46" s="46">
        <f t="shared" si="27"/>
        <v>2.3305935319513083E-3</v>
      </c>
      <c r="BD46" t="s">
        <v>293</v>
      </c>
      <c r="BE46">
        <v>1212819</v>
      </c>
      <c r="BF46" t="b">
        <f t="shared" si="28"/>
        <v>1</v>
      </c>
      <c r="BG46" s="178">
        <f t="shared" si="29"/>
        <v>0</v>
      </c>
      <c r="BH46">
        <v>30</v>
      </c>
      <c r="BI46" t="s">
        <v>293</v>
      </c>
      <c r="BJ46">
        <v>1212819</v>
      </c>
      <c r="BK46">
        <v>231320.91</v>
      </c>
      <c r="BL46">
        <v>1287888.25</v>
      </c>
      <c r="BM46">
        <v>2732028</v>
      </c>
      <c r="BN46" t="b">
        <f t="shared" si="30"/>
        <v>1</v>
      </c>
      <c r="BO46" s="46">
        <f t="shared" si="31"/>
        <v>0</v>
      </c>
      <c r="BP46" s="46">
        <f t="shared" si="32"/>
        <v>3.0155699059832841E-3</v>
      </c>
      <c r="BQ46" s="46">
        <f t="shared" si="33"/>
        <v>2.3305935319513083E-3</v>
      </c>
      <c r="BR46" s="46">
        <f t="shared" si="34"/>
        <v>-0.15465383650735021</v>
      </c>
    </row>
    <row r="47" spans="1:70" x14ac:dyDescent="0.25">
      <c r="A47" s="41" t="s">
        <v>481</v>
      </c>
      <c r="B47" s="41" t="s">
        <v>65</v>
      </c>
      <c r="C47" s="84" t="s">
        <v>294</v>
      </c>
      <c r="D47" s="84"/>
      <c r="E47" s="84"/>
      <c r="F47" s="84"/>
      <c r="G47" s="42">
        <v>2512729</v>
      </c>
      <c r="H47" s="43">
        <v>836</v>
      </c>
      <c r="I47" s="44">
        <v>923</v>
      </c>
      <c r="J47" s="45">
        <v>3.4893095072999998</v>
      </c>
      <c r="K47" s="37">
        <f t="shared" si="3"/>
        <v>4.7413284230052059E-3</v>
      </c>
      <c r="L47" s="37">
        <f t="shared" si="4"/>
        <v>1.3512351063818472E-3</v>
      </c>
      <c r="M47" s="38">
        <f t="shared" si="5"/>
        <v>0.90574214517876495</v>
      </c>
      <c r="N47" s="37">
        <f t="shared" si="6"/>
        <v>2.955308745706868E-3</v>
      </c>
      <c r="O47" s="39">
        <f t="shared" si="1"/>
        <v>2512729</v>
      </c>
      <c r="P47" s="39">
        <f t="shared" si="7"/>
        <v>1023838.0246306985</v>
      </c>
      <c r="Q47" s="39">
        <f t="shared" si="8"/>
        <v>559813.28750410909</v>
      </c>
      <c r="R47" s="39">
        <f t="shared" si="9"/>
        <v>4096380.3121348075</v>
      </c>
      <c r="S47" t="s">
        <v>294</v>
      </c>
      <c r="T47">
        <v>923</v>
      </c>
      <c r="U47">
        <v>3.4893100000000001</v>
      </c>
      <c r="V47">
        <v>1.3588000000000001E-3</v>
      </c>
      <c r="W47">
        <v>4.7413000000000004E-3</v>
      </c>
      <c r="X47">
        <v>1.3512000000000001E-3</v>
      </c>
      <c r="Y47" t="b">
        <f t="shared" si="10"/>
        <v>1</v>
      </c>
      <c r="Z47" s="178">
        <f t="shared" si="11"/>
        <v>0</v>
      </c>
      <c r="AA47" s="180">
        <f t="shared" si="12"/>
        <v>4.9270000035406269E-7</v>
      </c>
      <c r="AB47" s="180">
        <f t="shared" si="13"/>
        <v>0.99999400526547211</v>
      </c>
      <c r="AC47" s="180">
        <f t="shared" si="14"/>
        <v>0.99997401904251793</v>
      </c>
      <c r="AD47" t="s">
        <v>294</v>
      </c>
      <c r="AE47">
        <v>947131646</v>
      </c>
      <c r="AF47">
        <v>1.3512000000000001E-3</v>
      </c>
      <c r="AG47">
        <v>1023838.02</v>
      </c>
      <c r="AH47" t="b">
        <f t="shared" si="15"/>
        <v>1</v>
      </c>
      <c r="AI47" s="178">
        <f t="shared" si="16"/>
        <v>-0.25750446319580078</v>
      </c>
      <c r="AJ47" s="46">
        <f t="shared" si="17"/>
        <v>0.99997401904251793</v>
      </c>
      <c r="AK47" s="46">
        <f t="shared" si="18"/>
        <v>-4.6306984731927514E-3</v>
      </c>
      <c r="AL47" t="s">
        <v>294</v>
      </c>
      <c r="AM47">
        <v>836</v>
      </c>
      <c r="AN47">
        <v>923</v>
      </c>
      <c r="AO47">
        <v>0.90574209999999999</v>
      </c>
      <c r="AP47">
        <v>2.9553000000000001E-3</v>
      </c>
      <c r="AQ47" t="b">
        <f t="shared" si="19"/>
        <v>1</v>
      </c>
      <c r="AR47" s="178">
        <f t="shared" si="20"/>
        <v>0</v>
      </c>
      <c r="AS47" s="178">
        <f t="shared" si="21"/>
        <v>0</v>
      </c>
      <c r="AT47" s="179">
        <f t="shared" si="22"/>
        <v>0.99999995011961718</v>
      </c>
      <c r="AU47" s="179">
        <f t="shared" si="23"/>
        <v>0.99999704067912343</v>
      </c>
      <c r="AV47" t="s">
        <v>294</v>
      </c>
      <c r="AW47">
        <v>947131646</v>
      </c>
      <c r="AX47">
        <v>2.9553000000000001E-3</v>
      </c>
      <c r="AY47">
        <v>559813.29</v>
      </c>
      <c r="AZ47" t="b">
        <f t="shared" si="24"/>
        <v>1</v>
      </c>
      <c r="BA47" s="178">
        <f t="shared" si="25"/>
        <v>-0.25750446319580078</v>
      </c>
      <c r="BB47" s="46">
        <f t="shared" si="26"/>
        <v>0.99999704067912343</v>
      </c>
      <c r="BC47" s="46">
        <f t="shared" si="27"/>
        <v>2.495890948921442E-3</v>
      </c>
      <c r="BD47" t="s">
        <v>294</v>
      </c>
      <c r="BE47">
        <v>2512729</v>
      </c>
      <c r="BF47" t="b">
        <f t="shared" si="28"/>
        <v>1</v>
      </c>
      <c r="BG47" s="178">
        <f t="shared" si="29"/>
        <v>0</v>
      </c>
      <c r="BH47">
        <v>31</v>
      </c>
      <c r="BI47" t="s">
        <v>294</v>
      </c>
      <c r="BJ47">
        <v>2512729</v>
      </c>
      <c r="BK47">
        <v>1023838.02</v>
      </c>
      <c r="BL47">
        <v>559813.29</v>
      </c>
      <c r="BM47">
        <v>4096380</v>
      </c>
      <c r="BN47" t="b">
        <f t="shared" si="30"/>
        <v>1</v>
      </c>
      <c r="BO47" s="46">
        <f t="shared" si="31"/>
        <v>0</v>
      </c>
      <c r="BP47" s="46">
        <f t="shared" si="32"/>
        <v>-4.6306984731927514E-3</v>
      </c>
      <c r="BQ47" s="46">
        <f t="shared" si="33"/>
        <v>2.495890948921442E-3</v>
      </c>
      <c r="BR47" s="46">
        <f t="shared" si="34"/>
        <v>-0.31213480746373534</v>
      </c>
    </row>
    <row r="48" spans="1:70" x14ac:dyDescent="0.25">
      <c r="A48" s="41" t="s">
        <v>481</v>
      </c>
      <c r="B48" s="41" t="s">
        <v>66</v>
      </c>
      <c r="C48" s="84" t="s">
        <v>295</v>
      </c>
      <c r="D48" s="84"/>
      <c r="E48" s="84"/>
      <c r="F48" s="84"/>
      <c r="G48" s="42">
        <v>1993007</v>
      </c>
      <c r="H48" s="43">
        <v>259</v>
      </c>
      <c r="I48" s="44">
        <v>548</v>
      </c>
      <c r="J48" s="45">
        <v>3.3796269461000001</v>
      </c>
      <c r="K48" s="37">
        <f t="shared" si="3"/>
        <v>2.7265167304551369E-3</v>
      </c>
      <c r="L48" s="37">
        <f t="shared" si="4"/>
        <v>7.7703225670945847E-4</v>
      </c>
      <c r="M48" s="38">
        <f t="shared" si="5"/>
        <v>0.47262773722627738</v>
      </c>
      <c r="N48" s="37">
        <f t="shared" si="6"/>
        <v>1.5421175802885802E-3</v>
      </c>
      <c r="O48" s="39">
        <f t="shared" si="1"/>
        <v>1993007</v>
      </c>
      <c r="P48" s="39">
        <f t="shared" si="7"/>
        <v>588761.47239393054</v>
      </c>
      <c r="Q48" s="39">
        <f t="shared" si="8"/>
        <v>292117.6725082724</v>
      </c>
      <c r="R48" s="39">
        <f t="shared" si="9"/>
        <v>2873886.1449022028</v>
      </c>
      <c r="S48" t="s">
        <v>295</v>
      </c>
      <c r="T48">
        <v>548</v>
      </c>
      <c r="U48">
        <v>3.3796270000000002</v>
      </c>
      <c r="V48">
        <v>8.0679999999999999E-4</v>
      </c>
      <c r="W48">
        <v>2.7265000000000002E-3</v>
      </c>
      <c r="X48">
        <v>7.7700000000000002E-4</v>
      </c>
      <c r="Y48" t="b">
        <f t="shared" si="10"/>
        <v>1</v>
      </c>
      <c r="Z48" s="178">
        <f t="shared" si="11"/>
        <v>0</v>
      </c>
      <c r="AA48" s="180">
        <f t="shared" si="12"/>
        <v>5.3900000018813898E-8</v>
      </c>
      <c r="AB48" s="180">
        <f t="shared" si="13"/>
        <v>0.99999386379883537</v>
      </c>
      <c r="AC48" s="180">
        <f t="shared" si="14"/>
        <v>0.9999584872967886</v>
      </c>
      <c r="AD48" t="s">
        <v>295</v>
      </c>
      <c r="AE48">
        <v>947131646</v>
      </c>
      <c r="AF48">
        <v>7.7700000000000002E-4</v>
      </c>
      <c r="AG48">
        <v>588761.47</v>
      </c>
      <c r="AH48" t="b">
        <f t="shared" si="15"/>
        <v>1</v>
      </c>
      <c r="AI48" s="178">
        <f t="shared" si="16"/>
        <v>-0.25750446319580078</v>
      </c>
      <c r="AJ48" s="46">
        <f t="shared" si="17"/>
        <v>0.9999584872967886</v>
      </c>
      <c r="AK48" s="46">
        <f t="shared" si="18"/>
        <v>-2.3939305683597922E-3</v>
      </c>
      <c r="AL48" t="s">
        <v>295</v>
      </c>
      <c r="AM48">
        <v>259</v>
      </c>
      <c r="AN48">
        <v>548</v>
      </c>
      <c r="AO48">
        <v>0.47262769999999998</v>
      </c>
      <c r="AP48">
        <v>1.5421E-3</v>
      </c>
      <c r="AQ48" t="b">
        <f t="shared" si="19"/>
        <v>1</v>
      </c>
      <c r="AR48" s="178">
        <f t="shared" si="20"/>
        <v>0</v>
      </c>
      <c r="AS48" s="178">
        <f t="shared" si="21"/>
        <v>0</v>
      </c>
      <c r="AT48" s="179">
        <f t="shared" si="22"/>
        <v>0.99999992123552117</v>
      </c>
      <c r="AU48" s="179">
        <f t="shared" si="23"/>
        <v>0.99998859990392119</v>
      </c>
      <c r="AV48" t="s">
        <v>295</v>
      </c>
      <c r="AW48">
        <v>947131646</v>
      </c>
      <c r="AX48">
        <v>1.5421E-3</v>
      </c>
      <c r="AY48">
        <v>292117.67</v>
      </c>
      <c r="AZ48" t="b">
        <f t="shared" si="24"/>
        <v>1</v>
      </c>
      <c r="BA48" s="178">
        <f t="shared" si="25"/>
        <v>-0.25750446319580078</v>
      </c>
      <c r="BB48" s="46">
        <f t="shared" si="26"/>
        <v>0.99998859990392119</v>
      </c>
      <c r="BC48" s="46">
        <f t="shared" si="27"/>
        <v>-2.5082724168896675E-3</v>
      </c>
      <c r="BD48" t="s">
        <v>295</v>
      </c>
      <c r="BE48">
        <v>1993007</v>
      </c>
      <c r="BF48" t="b">
        <f t="shared" si="28"/>
        <v>1</v>
      </c>
      <c r="BG48" s="178">
        <f t="shared" si="29"/>
        <v>0</v>
      </c>
      <c r="BH48">
        <v>32</v>
      </c>
      <c r="BI48" t="s">
        <v>295</v>
      </c>
      <c r="BJ48">
        <v>1993007</v>
      </c>
      <c r="BK48">
        <v>588761.47</v>
      </c>
      <c r="BL48">
        <v>292117.67</v>
      </c>
      <c r="BM48">
        <v>2873886</v>
      </c>
      <c r="BN48" t="b">
        <f t="shared" si="30"/>
        <v>1</v>
      </c>
      <c r="BO48" s="46">
        <f t="shared" si="31"/>
        <v>0</v>
      </c>
      <c r="BP48" s="46">
        <f t="shared" si="32"/>
        <v>-2.3939305683597922E-3</v>
      </c>
      <c r="BQ48" s="46">
        <f t="shared" si="33"/>
        <v>-2.5082724168896675E-3</v>
      </c>
      <c r="BR48" s="46">
        <f t="shared" si="34"/>
        <v>-0.14490220276638865</v>
      </c>
    </row>
    <row r="49" spans="1:70" x14ac:dyDescent="0.25">
      <c r="A49" s="41" t="s">
        <v>481</v>
      </c>
      <c r="B49" s="41" t="s">
        <v>67</v>
      </c>
      <c r="C49" s="84" t="s">
        <v>296</v>
      </c>
      <c r="D49" s="84"/>
      <c r="E49" s="84"/>
      <c r="F49" s="84"/>
      <c r="G49" s="42">
        <v>5795830</v>
      </c>
      <c r="H49" s="43">
        <v>1831</v>
      </c>
      <c r="I49" s="44">
        <v>1436</v>
      </c>
      <c r="J49" s="45">
        <v>3.5353702575999999</v>
      </c>
      <c r="K49" s="37">
        <f t="shared" si="3"/>
        <v>7.4739155825294286E-3</v>
      </c>
      <c r="L49" s="37">
        <f t="shared" si="4"/>
        <v>2.1299973796894281E-3</v>
      </c>
      <c r="M49" s="38">
        <f t="shared" si="5"/>
        <v>1.2750696378830084</v>
      </c>
      <c r="N49" s="37">
        <f t="shared" si="6"/>
        <v>4.1603722122008748E-3</v>
      </c>
      <c r="O49" s="39">
        <f t="shared" si="1"/>
        <v>5795830</v>
      </c>
      <c r="P49" s="39">
        <f t="shared" si="7"/>
        <v>1613910.3397995352</v>
      </c>
      <c r="Q49" s="39">
        <f t="shared" si="8"/>
        <v>788084.03647715785</v>
      </c>
      <c r="R49" s="39">
        <f t="shared" si="9"/>
        <v>8197824.3762766933</v>
      </c>
      <c r="S49" t="s">
        <v>296</v>
      </c>
      <c r="T49">
        <v>1436</v>
      </c>
      <c r="U49">
        <v>3.5353699999999999</v>
      </c>
      <c r="V49">
        <v>2.114E-3</v>
      </c>
      <c r="W49">
        <v>7.4739000000000003E-3</v>
      </c>
      <c r="X49">
        <v>2.1299999999999999E-3</v>
      </c>
      <c r="Y49" t="b">
        <f t="shared" si="10"/>
        <v>1</v>
      </c>
      <c r="Z49" s="178">
        <f t="shared" si="11"/>
        <v>0</v>
      </c>
      <c r="AA49" s="180">
        <f t="shared" si="12"/>
        <v>-2.575999999976375E-7</v>
      </c>
      <c r="AB49" s="180">
        <f t="shared" si="13"/>
        <v>0.99999791507821356</v>
      </c>
      <c r="AC49" s="180">
        <f t="shared" si="14"/>
        <v>1.00000123019427</v>
      </c>
      <c r="AD49" t="s">
        <v>296</v>
      </c>
      <c r="AE49">
        <v>947131646</v>
      </c>
      <c r="AF49">
        <v>2.1299999999999999E-3</v>
      </c>
      <c r="AG49">
        <v>1613910.34</v>
      </c>
      <c r="AH49" t="b">
        <f t="shared" si="15"/>
        <v>1</v>
      </c>
      <c r="AI49" s="178">
        <f t="shared" si="16"/>
        <v>-0.25750446319580078</v>
      </c>
      <c r="AJ49" s="46">
        <f t="shared" si="17"/>
        <v>1.00000123019427</v>
      </c>
      <c r="AK49" s="46">
        <f t="shared" si="18"/>
        <v>2.0046485587954521E-4</v>
      </c>
      <c r="AL49" t="s">
        <v>296</v>
      </c>
      <c r="AM49">
        <v>1831</v>
      </c>
      <c r="AN49">
        <v>1436</v>
      </c>
      <c r="AO49">
        <v>1.2750695999999999</v>
      </c>
      <c r="AP49">
        <v>4.1603999999999999E-3</v>
      </c>
      <c r="AQ49" t="b">
        <f t="shared" si="19"/>
        <v>1</v>
      </c>
      <c r="AR49" s="178">
        <f t="shared" si="20"/>
        <v>0</v>
      </c>
      <c r="AS49" s="178">
        <f t="shared" si="21"/>
        <v>0</v>
      </c>
      <c r="AT49" s="179">
        <f t="shared" si="22"/>
        <v>0.99999997028945919</v>
      </c>
      <c r="AU49" s="179">
        <f t="shared" si="23"/>
        <v>1.0000066791617932</v>
      </c>
      <c r="AV49" t="s">
        <v>296</v>
      </c>
      <c r="AW49">
        <v>947131646</v>
      </c>
      <c r="AX49">
        <v>4.1603999999999999E-3</v>
      </c>
      <c r="AY49">
        <v>788084.04</v>
      </c>
      <c r="AZ49" t="b">
        <f t="shared" si="24"/>
        <v>1</v>
      </c>
      <c r="BA49" s="178">
        <f t="shared" si="25"/>
        <v>-0.25750446319580078</v>
      </c>
      <c r="BB49" s="46">
        <f t="shared" si="26"/>
        <v>1.0000066791617932</v>
      </c>
      <c r="BC49" s="46">
        <f t="shared" si="27"/>
        <v>3.5228421911597252E-3</v>
      </c>
      <c r="BD49" t="s">
        <v>296</v>
      </c>
      <c r="BE49">
        <v>5795830</v>
      </c>
      <c r="BF49" t="b">
        <f t="shared" si="28"/>
        <v>1</v>
      </c>
      <c r="BG49" s="178">
        <f t="shared" si="29"/>
        <v>0</v>
      </c>
      <c r="BH49">
        <v>33</v>
      </c>
      <c r="BI49" t="s">
        <v>296</v>
      </c>
      <c r="BJ49">
        <v>5795830</v>
      </c>
      <c r="BK49">
        <v>1613910.34</v>
      </c>
      <c r="BL49">
        <v>788084.04</v>
      </c>
      <c r="BM49">
        <v>8197824</v>
      </c>
      <c r="BN49" t="b">
        <f t="shared" si="30"/>
        <v>1</v>
      </c>
      <c r="BO49" s="46">
        <f t="shared" si="31"/>
        <v>0</v>
      </c>
      <c r="BP49" s="46">
        <f t="shared" si="32"/>
        <v>2.0046485587954521E-4</v>
      </c>
      <c r="BQ49" s="46">
        <f t="shared" si="33"/>
        <v>3.5228421911597252E-3</v>
      </c>
      <c r="BR49" s="46">
        <f t="shared" si="34"/>
        <v>-0.37627669330686331</v>
      </c>
    </row>
    <row r="50" spans="1:70" x14ac:dyDescent="0.25">
      <c r="A50" s="41" t="s">
        <v>481</v>
      </c>
      <c r="B50" s="41" t="s">
        <v>68</v>
      </c>
      <c r="C50" s="84" t="s">
        <v>297</v>
      </c>
      <c r="D50" s="84"/>
      <c r="E50" s="84"/>
      <c r="F50" s="84"/>
      <c r="G50" s="42">
        <v>24382663</v>
      </c>
      <c r="H50" s="43">
        <v>10944</v>
      </c>
      <c r="I50" s="44">
        <v>4607</v>
      </c>
      <c r="J50" s="45">
        <v>3.4643015177000001</v>
      </c>
      <c r="K50" s="37">
        <f t="shared" si="3"/>
        <v>2.3495935465889604E-2</v>
      </c>
      <c r="L50" s="37">
        <f t="shared" si="4"/>
        <v>6.696126069804951E-3</v>
      </c>
      <c r="M50" s="38">
        <f t="shared" si="5"/>
        <v>2.3755155198610809</v>
      </c>
      <c r="N50" s="37">
        <f t="shared" si="6"/>
        <v>7.7509717625232587E-3</v>
      </c>
      <c r="O50" s="39">
        <f t="shared" si="1"/>
        <v>24382663</v>
      </c>
      <c r="P50" s="39">
        <f t="shared" si="7"/>
        <v>5073690.3264337257</v>
      </c>
      <c r="Q50" s="39">
        <f t="shared" si="8"/>
        <v>1468238.1291068166</v>
      </c>
      <c r="R50" s="39">
        <f t="shared" si="9"/>
        <v>30924591.455540542</v>
      </c>
      <c r="S50" t="s">
        <v>297</v>
      </c>
      <c r="T50">
        <v>4607</v>
      </c>
      <c r="U50">
        <v>3.464302</v>
      </c>
      <c r="V50">
        <v>6.7822999999999998E-3</v>
      </c>
      <c r="W50">
        <v>2.34959E-2</v>
      </c>
      <c r="X50">
        <v>6.6961E-3</v>
      </c>
      <c r="Y50" t="b">
        <f t="shared" si="10"/>
        <v>1</v>
      </c>
      <c r="Z50" s="178">
        <f t="shared" si="11"/>
        <v>0</v>
      </c>
      <c r="AA50" s="180">
        <f t="shared" si="12"/>
        <v>4.8229999993765205E-7</v>
      </c>
      <c r="AB50" s="180">
        <f t="shared" si="13"/>
        <v>0.99999849055213597</v>
      </c>
      <c r="AC50" s="180">
        <f t="shared" si="14"/>
        <v>0.99999610673325456</v>
      </c>
      <c r="AD50" t="s">
        <v>297</v>
      </c>
      <c r="AE50">
        <v>947131646</v>
      </c>
      <c r="AF50">
        <v>6.6961E-3</v>
      </c>
      <c r="AG50">
        <v>5073690.33</v>
      </c>
      <c r="AH50" t="b">
        <f t="shared" si="15"/>
        <v>1</v>
      </c>
      <c r="AI50" s="178">
        <f t="shared" si="16"/>
        <v>-0.25750446319580078</v>
      </c>
      <c r="AJ50" s="46">
        <f t="shared" si="17"/>
        <v>0.99999610673325456</v>
      </c>
      <c r="AK50" s="46">
        <f t="shared" si="18"/>
        <v>3.566274419426918E-3</v>
      </c>
      <c r="AL50" t="s">
        <v>297</v>
      </c>
      <c r="AM50">
        <v>10944</v>
      </c>
      <c r="AN50">
        <v>4607</v>
      </c>
      <c r="AO50">
        <v>2.3755155000000001</v>
      </c>
      <c r="AP50">
        <v>7.7510000000000001E-3</v>
      </c>
      <c r="AQ50" t="b">
        <f t="shared" si="19"/>
        <v>1</v>
      </c>
      <c r="AR50" s="178">
        <f t="shared" si="20"/>
        <v>0</v>
      </c>
      <c r="AS50" s="178">
        <f t="shared" si="21"/>
        <v>0</v>
      </c>
      <c r="AT50" s="179">
        <f t="shared" si="22"/>
        <v>0.99999999163925446</v>
      </c>
      <c r="AU50" s="179">
        <f t="shared" si="23"/>
        <v>1.0000036430885837</v>
      </c>
      <c r="AV50" t="s">
        <v>297</v>
      </c>
      <c r="AW50">
        <v>947131646</v>
      </c>
      <c r="AX50">
        <v>7.7510000000000001E-3</v>
      </c>
      <c r="AY50">
        <v>1468238.13</v>
      </c>
      <c r="AZ50" t="b">
        <f t="shared" si="24"/>
        <v>1</v>
      </c>
      <c r="BA50" s="178">
        <f t="shared" si="25"/>
        <v>-0.25750446319580078</v>
      </c>
      <c r="BB50" s="46">
        <f t="shared" si="26"/>
        <v>1.0000036430885837</v>
      </c>
      <c r="BC50" s="46">
        <f t="shared" si="27"/>
        <v>8.9318328537046909E-4</v>
      </c>
      <c r="BD50" t="s">
        <v>297</v>
      </c>
      <c r="BE50">
        <v>24382663</v>
      </c>
      <c r="BF50" t="b">
        <f t="shared" si="28"/>
        <v>1</v>
      </c>
      <c r="BG50" s="178">
        <f t="shared" si="29"/>
        <v>0</v>
      </c>
      <c r="BH50">
        <v>34</v>
      </c>
      <c r="BI50" t="s">
        <v>297</v>
      </c>
      <c r="BJ50">
        <v>24382663</v>
      </c>
      <c r="BK50">
        <v>5073690.33</v>
      </c>
      <c r="BL50">
        <v>1468238.13</v>
      </c>
      <c r="BM50">
        <v>30924591</v>
      </c>
      <c r="BN50" t="b">
        <f t="shared" si="30"/>
        <v>1</v>
      </c>
      <c r="BO50" s="46">
        <f t="shared" si="31"/>
        <v>0</v>
      </c>
      <c r="BP50" s="46">
        <f t="shared" si="32"/>
        <v>3.566274419426918E-3</v>
      </c>
      <c r="BQ50" s="46">
        <f t="shared" si="33"/>
        <v>8.9318328537046909E-4</v>
      </c>
      <c r="BR50" s="46">
        <f t="shared" si="34"/>
        <v>-0.45554054155945778</v>
      </c>
    </row>
    <row r="51" spans="1:70" x14ac:dyDescent="0.25">
      <c r="A51" s="41" t="s">
        <v>481</v>
      </c>
      <c r="B51" s="41" t="s">
        <v>69</v>
      </c>
      <c r="C51" s="84" t="s">
        <v>298</v>
      </c>
      <c r="D51" s="84"/>
      <c r="E51" s="84"/>
      <c r="F51" s="84"/>
      <c r="G51" s="42">
        <v>24761620</v>
      </c>
      <c r="H51" s="43">
        <v>4791</v>
      </c>
      <c r="I51" s="44">
        <v>2334</v>
      </c>
      <c r="J51" s="45">
        <v>3.4633769538000001</v>
      </c>
      <c r="K51" s="37">
        <f t="shared" si="3"/>
        <v>1.1900342442407416E-2</v>
      </c>
      <c r="L51" s="37">
        <f t="shared" si="4"/>
        <v>3.3914884293028314E-3</v>
      </c>
      <c r="M51" s="38">
        <f t="shared" si="5"/>
        <v>2.0526992287917736</v>
      </c>
      <c r="N51" s="37">
        <f t="shared" si="6"/>
        <v>6.697667780444028E-3</v>
      </c>
      <c r="O51" s="39">
        <f t="shared" si="1"/>
        <v>24761620</v>
      </c>
      <c r="P51" s="39">
        <f t="shared" si="7"/>
        <v>2569748.8154470949</v>
      </c>
      <c r="Q51" s="39">
        <f t="shared" si="8"/>
        <v>1268714.6221955593</v>
      </c>
      <c r="R51" s="39">
        <f t="shared" si="9"/>
        <v>28600083.437642656</v>
      </c>
      <c r="S51" t="s">
        <v>298</v>
      </c>
      <c r="T51">
        <v>2334</v>
      </c>
      <c r="U51">
        <v>3.4633769999999999</v>
      </c>
      <c r="V51">
        <v>3.4361000000000001E-3</v>
      </c>
      <c r="W51">
        <v>1.1900300000000001E-2</v>
      </c>
      <c r="X51">
        <v>3.3915E-3</v>
      </c>
      <c r="Y51" t="b">
        <f t="shared" si="10"/>
        <v>1</v>
      </c>
      <c r="Z51" s="178">
        <f t="shared" si="11"/>
        <v>0</v>
      </c>
      <c r="AA51" s="180">
        <f t="shared" si="12"/>
        <v>4.6199999825802252E-8</v>
      </c>
      <c r="AB51" s="180">
        <f t="shared" si="13"/>
        <v>0.99999643351377321</v>
      </c>
      <c r="AC51" s="180">
        <f t="shared" si="14"/>
        <v>1.0000034116870542</v>
      </c>
      <c r="AD51" t="s">
        <v>298</v>
      </c>
      <c r="AE51">
        <v>947131646</v>
      </c>
      <c r="AF51">
        <v>3.3915E-3</v>
      </c>
      <c r="AG51">
        <v>2569748.81</v>
      </c>
      <c r="AH51" t="b">
        <f t="shared" si="15"/>
        <v>1</v>
      </c>
      <c r="AI51" s="178">
        <f t="shared" si="16"/>
        <v>-0.25750446319580078</v>
      </c>
      <c r="AJ51" s="46">
        <f t="shared" si="17"/>
        <v>1.0000034116870542</v>
      </c>
      <c r="AK51" s="46">
        <f t="shared" si="18"/>
        <v>-5.4470947943627834E-3</v>
      </c>
      <c r="AL51" t="s">
        <v>298</v>
      </c>
      <c r="AM51">
        <v>4791</v>
      </c>
      <c r="AN51">
        <v>2334</v>
      </c>
      <c r="AO51">
        <v>2.0526992000000002</v>
      </c>
      <c r="AP51">
        <v>6.6977E-3</v>
      </c>
      <c r="AQ51" t="b">
        <f t="shared" si="19"/>
        <v>1</v>
      </c>
      <c r="AR51" s="178">
        <f t="shared" si="20"/>
        <v>0</v>
      </c>
      <c r="AS51" s="178">
        <f t="shared" si="21"/>
        <v>0</v>
      </c>
      <c r="AT51" s="179">
        <f t="shared" si="22"/>
        <v>0.99999998597370088</v>
      </c>
      <c r="AU51" s="179">
        <f t="shared" si="23"/>
        <v>1.000004810563472</v>
      </c>
      <c r="AV51" t="s">
        <v>298</v>
      </c>
      <c r="AW51">
        <v>947131646</v>
      </c>
      <c r="AX51">
        <v>6.6977E-3</v>
      </c>
      <c r="AY51">
        <v>1268714.6200000001</v>
      </c>
      <c r="AZ51" t="b">
        <f t="shared" si="24"/>
        <v>1</v>
      </c>
      <c r="BA51" s="178">
        <f t="shared" si="25"/>
        <v>-0.25750446319580078</v>
      </c>
      <c r="BB51" s="46">
        <f t="shared" si="26"/>
        <v>1.000004810563472</v>
      </c>
      <c r="BC51" s="46">
        <f t="shared" si="27"/>
        <v>-2.1955592092126608E-3</v>
      </c>
      <c r="BD51" t="s">
        <v>298</v>
      </c>
      <c r="BE51">
        <v>24761620</v>
      </c>
      <c r="BF51" t="b">
        <f t="shared" si="28"/>
        <v>1</v>
      </c>
      <c r="BG51" s="178">
        <f t="shared" si="29"/>
        <v>0</v>
      </c>
      <c r="BH51">
        <v>35</v>
      </c>
      <c r="BI51" t="s">
        <v>298</v>
      </c>
      <c r="BJ51">
        <v>24761620</v>
      </c>
      <c r="BK51">
        <v>2569748.81</v>
      </c>
      <c r="BL51">
        <v>1268714.6200000001</v>
      </c>
      <c r="BM51">
        <v>28600083</v>
      </c>
      <c r="BN51" t="b">
        <f t="shared" si="30"/>
        <v>1</v>
      </c>
      <c r="BO51" s="46">
        <f t="shared" si="31"/>
        <v>0</v>
      </c>
      <c r="BP51" s="46">
        <f t="shared" si="32"/>
        <v>-5.4470947943627834E-3</v>
      </c>
      <c r="BQ51" s="46">
        <f t="shared" si="33"/>
        <v>-2.1955592092126608E-3</v>
      </c>
      <c r="BR51" s="46">
        <f t="shared" si="34"/>
        <v>-0.4376426562666893</v>
      </c>
    </row>
    <row r="52" spans="1:70" x14ac:dyDescent="0.25">
      <c r="A52" s="41" t="s">
        <v>481</v>
      </c>
      <c r="B52" s="41" t="s">
        <v>70</v>
      </c>
      <c r="C52" s="84" t="s">
        <v>299</v>
      </c>
      <c r="D52" s="84"/>
      <c r="E52" s="84"/>
      <c r="F52" s="84"/>
      <c r="G52" s="42">
        <v>44949868</v>
      </c>
      <c r="H52" s="43">
        <v>10390</v>
      </c>
      <c r="I52" s="44">
        <v>7078</v>
      </c>
      <c r="J52" s="45">
        <v>3.5507574027</v>
      </c>
      <c r="K52" s="37">
        <f t="shared" si="3"/>
        <v>3.6999035574045297E-2</v>
      </c>
      <c r="L52" s="37">
        <f t="shared" si="4"/>
        <v>1.0544385731084368E-2</v>
      </c>
      <c r="M52" s="38">
        <f t="shared" si="5"/>
        <v>1.4679287934444758</v>
      </c>
      <c r="N52" s="37">
        <f t="shared" si="6"/>
        <v>4.7896444086580172E-3</v>
      </c>
      <c r="O52" s="39">
        <f t="shared" si="1"/>
        <v>44949868</v>
      </c>
      <c r="P52" s="39">
        <f t="shared" si="7"/>
        <v>7989537.1330048619</v>
      </c>
      <c r="Q52" s="39">
        <f t="shared" si="8"/>
        <v>907284.75875206362</v>
      </c>
      <c r="R52" s="39">
        <f t="shared" si="9"/>
        <v>53846689.891756922</v>
      </c>
      <c r="S52" t="s">
        <v>299</v>
      </c>
      <c r="T52">
        <v>7078</v>
      </c>
      <c r="U52">
        <v>3.5507569999999999</v>
      </c>
      <c r="V52">
        <v>1.042E-2</v>
      </c>
      <c r="W52">
        <v>3.6998999999999997E-2</v>
      </c>
      <c r="X52">
        <v>1.0544400000000001E-2</v>
      </c>
      <c r="Y52" t="b">
        <f t="shared" si="10"/>
        <v>1</v>
      </c>
      <c r="Z52" s="178">
        <f t="shared" si="11"/>
        <v>0</v>
      </c>
      <c r="AA52" s="180">
        <f t="shared" si="12"/>
        <v>-4.0270000001285666E-7</v>
      </c>
      <c r="AB52" s="180">
        <f t="shared" si="13"/>
        <v>0.99999903851425453</v>
      </c>
      <c r="AC52" s="180">
        <f t="shared" si="14"/>
        <v>1.0000013532239806</v>
      </c>
      <c r="AD52" t="s">
        <v>299</v>
      </c>
      <c r="AE52">
        <v>947131646</v>
      </c>
      <c r="AF52">
        <v>1.0544400000000001E-2</v>
      </c>
      <c r="AG52">
        <v>7989537.1299999999</v>
      </c>
      <c r="AH52" t="b">
        <f t="shared" si="15"/>
        <v>1</v>
      </c>
      <c r="AI52" s="178">
        <f t="shared" si="16"/>
        <v>-0.25750446319580078</v>
      </c>
      <c r="AJ52" s="46">
        <f t="shared" si="17"/>
        <v>1.0000013532239806</v>
      </c>
      <c r="AK52" s="46">
        <f t="shared" si="18"/>
        <v>-3.0048619955778122E-3</v>
      </c>
      <c r="AL52" t="s">
        <v>299</v>
      </c>
      <c r="AM52">
        <v>10390</v>
      </c>
      <c r="AN52">
        <v>7078</v>
      </c>
      <c r="AO52">
        <v>1.4679287999999999</v>
      </c>
      <c r="AP52">
        <v>4.7895999999999998E-3</v>
      </c>
      <c r="AQ52" t="b">
        <f t="shared" si="19"/>
        <v>1</v>
      </c>
      <c r="AR52" s="178">
        <f t="shared" si="20"/>
        <v>0</v>
      </c>
      <c r="AS52" s="178">
        <f t="shared" si="21"/>
        <v>0</v>
      </c>
      <c r="AT52" s="179">
        <f t="shared" si="22"/>
        <v>1.0000000044658326</v>
      </c>
      <c r="AU52" s="179">
        <f t="shared" si="23"/>
        <v>0.99999072819311241</v>
      </c>
      <c r="AV52" t="s">
        <v>299</v>
      </c>
      <c r="AW52">
        <v>947131646</v>
      </c>
      <c r="AX52">
        <v>4.7895999999999998E-3</v>
      </c>
      <c r="AY52">
        <v>907284.76</v>
      </c>
      <c r="AZ52" t="b">
        <f t="shared" si="24"/>
        <v>1</v>
      </c>
      <c r="BA52" s="178">
        <f t="shared" si="25"/>
        <v>-0.25750446319580078</v>
      </c>
      <c r="BB52" s="46">
        <f t="shared" si="26"/>
        <v>0.99999072819311241</v>
      </c>
      <c r="BC52" s="46">
        <f t="shared" si="27"/>
        <v>1.2479363940656185E-3</v>
      </c>
      <c r="BD52" t="s">
        <v>299</v>
      </c>
      <c r="BE52">
        <v>44949868</v>
      </c>
      <c r="BF52" t="b">
        <f t="shared" si="28"/>
        <v>1</v>
      </c>
      <c r="BG52" s="178">
        <f t="shared" si="29"/>
        <v>0</v>
      </c>
      <c r="BH52">
        <v>36</v>
      </c>
      <c r="BI52" t="s">
        <v>299</v>
      </c>
      <c r="BJ52">
        <v>44949868</v>
      </c>
      <c r="BK52">
        <v>7989537.1299999999</v>
      </c>
      <c r="BL52">
        <v>907284.76</v>
      </c>
      <c r="BM52">
        <v>53846690</v>
      </c>
      <c r="BN52" t="b">
        <f t="shared" si="30"/>
        <v>1</v>
      </c>
      <c r="BO52" s="46">
        <f t="shared" si="31"/>
        <v>0</v>
      </c>
      <c r="BP52" s="46">
        <f t="shared" si="32"/>
        <v>-3.0048619955778122E-3</v>
      </c>
      <c r="BQ52" s="46">
        <f t="shared" si="33"/>
        <v>1.2479363940656185E-3</v>
      </c>
      <c r="BR52" s="46">
        <f t="shared" si="34"/>
        <v>0.10824307799339294</v>
      </c>
    </row>
    <row r="53" spans="1:70" x14ac:dyDescent="0.25">
      <c r="A53" s="41" t="s">
        <v>481</v>
      </c>
      <c r="B53" s="41" t="s">
        <v>71</v>
      </c>
      <c r="C53" s="84" t="s">
        <v>300</v>
      </c>
      <c r="D53" s="84"/>
      <c r="E53" s="84"/>
      <c r="F53" s="84"/>
      <c r="G53" s="42">
        <v>2854261</v>
      </c>
      <c r="H53" s="43">
        <v>606</v>
      </c>
      <c r="I53" s="44">
        <v>412</v>
      </c>
      <c r="J53" s="45">
        <v>3.4747291775</v>
      </c>
      <c r="K53" s="37">
        <f t="shared" si="3"/>
        <v>2.1075458009651563E-3</v>
      </c>
      <c r="L53" s="37">
        <f t="shared" si="4"/>
        <v>6.006312198822009E-4</v>
      </c>
      <c r="M53" s="38">
        <f t="shared" si="5"/>
        <v>1.470873786407767</v>
      </c>
      <c r="N53" s="37">
        <f t="shared" si="6"/>
        <v>4.7992535049187881E-3</v>
      </c>
      <c r="O53" s="39">
        <f t="shared" si="1"/>
        <v>2854261</v>
      </c>
      <c r="P53" s="39">
        <f t="shared" si="7"/>
        <v>455101.46886454569</v>
      </c>
      <c r="Q53" s="39">
        <f t="shared" si="8"/>
        <v>909104.97458416584</v>
      </c>
      <c r="R53" s="39">
        <f t="shared" si="9"/>
        <v>4218467.4434487112</v>
      </c>
      <c r="S53" t="s">
        <v>300</v>
      </c>
      <c r="T53">
        <v>412</v>
      </c>
      <c r="U53">
        <v>3.474729</v>
      </c>
      <c r="V53">
        <v>6.0650000000000005E-4</v>
      </c>
      <c r="W53">
        <v>2.1075E-3</v>
      </c>
      <c r="X53">
        <v>6.0059999999999996E-4</v>
      </c>
      <c r="Y53" t="b">
        <f t="shared" si="10"/>
        <v>1</v>
      </c>
      <c r="Z53" s="178">
        <f t="shared" si="11"/>
        <v>0</v>
      </c>
      <c r="AA53" s="180">
        <f t="shared" si="12"/>
        <v>-1.7750000003147193E-7</v>
      </c>
      <c r="AB53" s="180">
        <f t="shared" si="13"/>
        <v>0.9999782681044771</v>
      </c>
      <c r="AC53" s="180">
        <f t="shared" si="14"/>
        <v>0.99994802154605444</v>
      </c>
      <c r="AD53" t="s">
        <v>300</v>
      </c>
      <c r="AE53">
        <v>947131646</v>
      </c>
      <c r="AF53">
        <v>6.0059999999999996E-4</v>
      </c>
      <c r="AG53">
        <v>455101.47</v>
      </c>
      <c r="AH53" t="b">
        <f t="shared" si="15"/>
        <v>1</v>
      </c>
      <c r="AI53" s="178">
        <f t="shared" si="16"/>
        <v>-0.25750446319580078</v>
      </c>
      <c r="AJ53" s="46">
        <f t="shared" si="17"/>
        <v>0.99994802154605444</v>
      </c>
      <c r="AK53" s="46">
        <f t="shared" si="18"/>
        <v>1.1354542803019285E-3</v>
      </c>
      <c r="AL53" t="s">
        <v>300</v>
      </c>
      <c r="AM53">
        <v>606</v>
      </c>
      <c r="AN53">
        <v>412</v>
      </c>
      <c r="AO53">
        <v>1.4708737999999999</v>
      </c>
      <c r="AP53">
        <v>4.7993000000000003E-3</v>
      </c>
      <c r="AQ53" t="b">
        <f t="shared" si="19"/>
        <v>1</v>
      </c>
      <c r="AR53" s="178">
        <f t="shared" si="20"/>
        <v>0</v>
      </c>
      <c r="AS53" s="178">
        <f t="shared" si="21"/>
        <v>0</v>
      </c>
      <c r="AT53" s="179">
        <f t="shared" si="22"/>
        <v>1.000000009240924</v>
      </c>
      <c r="AU53" s="179">
        <f t="shared" si="23"/>
        <v>1.0000096879819256</v>
      </c>
      <c r="AV53" t="s">
        <v>300</v>
      </c>
      <c r="AW53">
        <v>947131646</v>
      </c>
      <c r="AX53">
        <v>4.7993000000000003E-3</v>
      </c>
      <c r="AY53">
        <v>909104.97</v>
      </c>
      <c r="AZ53" t="b">
        <f t="shared" si="24"/>
        <v>1</v>
      </c>
      <c r="BA53" s="178">
        <f t="shared" si="25"/>
        <v>-0.25750446319580078</v>
      </c>
      <c r="BB53" s="46">
        <f t="shared" si="26"/>
        <v>1.0000096879819256</v>
      </c>
      <c r="BC53" s="46">
        <f t="shared" si="27"/>
        <v>-4.5841658720746636E-3</v>
      </c>
      <c r="BD53" t="s">
        <v>300</v>
      </c>
      <c r="BE53">
        <v>2854261</v>
      </c>
      <c r="BF53" t="b">
        <f t="shared" si="28"/>
        <v>1</v>
      </c>
      <c r="BG53" s="178">
        <f t="shared" si="29"/>
        <v>0</v>
      </c>
      <c r="BH53">
        <v>37</v>
      </c>
      <c r="BI53" t="s">
        <v>300</v>
      </c>
      <c r="BJ53">
        <v>2854261</v>
      </c>
      <c r="BK53">
        <v>455101.47</v>
      </c>
      <c r="BL53">
        <v>909104.97</v>
      </c>
      <c r="BM53">
        <v>4218467</v>
      </c>
      <c r="BN53" t="b">
        <f t="shared" si="30"/>
        <v>1</v>
      </c>
      <c r="BO53" s="46">
        <f t="shared" si="31"/>
        <v>0</v>
      </c>
      <c r="BP53" s="46">
        <f t="shared" si="32"/>
        <v>1.1354542803019285E-3</v>
      </c>
      <c r="BQ53" s="46">
        <f t="shared" si="33"/>
        <v>-4.5841658720746636E-3</v>
      </c>
      <c r="BR53" s="46">
        <f t="shared" si="34"/>
        <v>-0.44344871118664742</v>
      </c>
    </row>
    <row r="54" spans="1:70" x14ac:dyDescent="0.25">
      <c r="A54" s="41" t="s">
        <v>481</v>
      </c>
      <c r="B54" s="41" t="s">
        <v>72</v>
      </c>
      <c r="C54" s="84" t="s">
        <v>301</v>
      </c>
      <c r="D54" s="84"/>
      <c r="E54" s="84"/>
      <c r="F54" s="84"/>
      <c r="G54" s="42">
        <v>2884405</v>
      </c>
      <c r="H54" s="43">
        <v>2378</v>
      </c>
      <c r="I54" s="44">
        <v>1388</v>
      </c>
      <c r="J54" s="45">
        <v>3.5014786389000001</v>
      </c>
      <c r="K54" s="37">
        <f t="shared" si="3"/>
        <v>7.1548377824263761E-3</v>
      </c>
      <c r="L54" s="37">
        <f t="shared" si="4"/>
        <v>2.0390631336932277E-3</v>
      </c>
      <c r="M54" s="38">
        <f t="shared" si="5"/>
        <v>1.7132564841498559</v>
      </c>
      <c r="N54" s="37">
        <f t="shared" si="6"/>
        <v>5.5901140277045984E-3</v>
      </c>
      <c r="O54" s="39">
        <f t="shared" si="1"/>
        <v>2884405</v>
      </c>
      <c r="P54" s="39">
        <f t="shared" si="7"/>
        <v>1545008.9781102822</v>
      </c>
      <c r="Q54" s="39">
        <f t="shared" si="8"/>
        <v>1058914.7803654047</v>
      </c>
      <c r="R54" s="39">
        <f t="shared" si="9"/>
        <v>5488328.7584756864</v>
      </c>
      <c r="S54" t="s">
        <v>301</v>
      </c>
      <c r="T54">
        <v>1388</v>
      </c>
      <c r="U54">
        <v>3.5014789999999998</v>
      </c>
      <c r="V54">
        <v>2.0433999999999999E-3</v>
      </c>
      <c r="W54">
        <v>7.1548000000000002E-3</v>
      </c>
      <c r="X54">
        <v>2.0390999999999999E-3</v>
      </c>
      <c r="Y54" t="b">
        <f t="shared" si="10"/>
        <v>1</v>
      </c>
      <c r="Z54" s="178">
        <f t="shared" si="11"/>
        <v>0</v>
      </c>
      <c r="AA54" s="180">
        <f t="shared" si="12"/>
        <v>3.610999996794817E-7</v>
      </c>
      <c r="AB54" s="180">
        <f t="shared" si="13"/>
        <v>0.9999947193175408</v>
      </c>
      <c r="AC54" s="180">
        <f t="shared" si="14"/>
        <v>1.0000180800222234</v>
      </c>
      <c r="AD54" t="s">
        <v>301</v>
      </c>
      <c r="AE54">
        <v>947131646</v>
      </c>
      <c r="AF54">
        <v>2.0390999999999999E-3</v>
      </c>
      <c r="AG54">
        <v>1545008.98</v>
      </c>
      <c r="AH54" t="b">
        <f t="shared" si="15"/>
        <v>1</v>
      </c>
      <c r="AI54" s="178">
        <f t="shared" si="16"/>
        <v>-0.25750446319580078</v>
      </c>
      <c r="AJ54" s="46">
        <f t="shared" si="17"/>
        <v>1.0000180800222234</v>
      </c>
      <c r="AK54" s="46">
        <f t="shared" si="18"/>
        <v>1.8897177651524544E-3</v>
      </c>
      <c r="AL54" t="s">
        <v>301</v>
      </c>
      <c r="AM54">
        <v>2378</v>
      </c>
      <c r="AN54">
        <v>1388</v>
      </c>
      <c r="AO54">
        <v>1.7132565</v>
      </c>
      <c r="AP54">
        <v>5.5900999999999998E-3</v>
      </c>
      <c r="AQ54" t="b">
        <f t="shared" si="19"/>
        <v>1</v>
      </c>
      <c r="AR54" s="178">
        <f t="shared" si="20"/>
        <v>0</v>
      </c>
      <c r="AS54" s="178">
        <f t="shared" si="21"/>
        <v>0</v>
      </c>
      <c r="AT54" s="179">
        <f t="shared" si="22"/>
        <v>1.0000000092514718</v>
      </c>
      <c r="AU54" s="179">
        <f t="shared" si="23"/>
        <v>0.99999749062281573</v>
      </c>
      <c r="AV54" t="s">
        <v>301</v>
      </c>
      <c r="AW54">
        <v>947131646</v>
      </c>
      <c r="AX54">
        <v>5.5900999999999998E-3</v>
      </c>
      <c r="AY54">
        <v>1058914.78</v>
      </c>
      <c r="AZ54" t="b">
        <f t="shared" si="24"/>
        <v>1</v>
      </c>
      <c r="BA54" s="178">
        <f t="shared" si="25"/>
        <v>-0.25750446319580078</v>
      </c>
      <c r="BB54" s="46">
        <f t="shared" si="26"/>
        <v>0.99999749062281573</v>
      </c>
      <c r="BC54" s="46">
        <f t="shared" si="27"/>
        <v>-3.6540464498102665E-4</v>
      </c>
      <c r="BD54" t="s">
        <v>301</v>
      </c>
      <c r="BE54">
        <v>2884405</v>
      </c>
      <c r="BF54" t="b">
        <f t="shared" si="28"/>
        <v>1</v>
      </c>
      <c r="BG54" s="178">
        <f t="shared" si="29"/>
        <v>0</v>
      </c>
      <c r="BH54">
        <v>38</v>
      </c>
      <c r="BI54" t="s">
        <v>301</v>
      </c>
      <c r="BJ54">
        <v>2884405</v>
      </c>
      <c r="BK54">
        <v>1545008.98</v>
      </c>
      <c r="BL54">
        <v>1058914.78</v>
      </c>
      <c r="BM54">
        <v>5488329</v>
      </c>
      <c r="BN54" t="b">
        <f t="shared" si="30"/>
        <v>1</v>
      </c>
      <c r="BO54" s="46">
        <f t="shared" si="31"/>
        <v>0</v>
      </c>
      <c r="BP54" s="46">
        <f t="shared" si="32"/>
        <v>1.8897177651524544E-3</v>
      </c>
      <c r="BQ54" s="46">
        <f t="shared" si="33"/>
        <v>-3.6540464498102665E-4</v>
      </c>
      <c r="BR54" s="46">
        <f t="shared" si="34"/>
        <v>0.24152431357651949</v>
      </c>
    </row>
    <row r="55" spans="1:70" x14ac:dyDescent="0.25">
      <c r="A55" s="41" t="s">
        <v>481</v>
      </c>
      <c r="B55" s="41" t="s">
        <v>73</v>
      </c>
      <c r="C55" s="84" t="s">
        <v>302</v>
      </c>
      <c r="D55" s="84"/>
      <c r="E55" s="84"/>
      <c r="F55" s="84"/>
      <c r="G55" s="42">
        <v>16403226</v>
      </c>
      <c r="H55" s="43">
        <v>5268</v>
      </c>
      <c r="I55" s="44">
        <v>2303</v>
      </c>
      <c r="J55" s="45">
        <v>3.4908196202999999</v>
      </c>
      <c r="K55" s="37">
        <f t="shared" si="3"/>
        <v>1.183532506396724E-2</v>
      </c>
      <c r="L55" s="37">
        <f t="shared" si="4"/>
        <v>3.3729590728787946E-3</v>
      </c>
      <c r="M55" s="38">
        <f t="shared" si="5"/>
        <v>2.2874511506730353</v>
      </c>
      <c r="N55" s="37">
        <f t="shared" si="6"/>
        <v>7.4636301589201468E-3</v>
      </c>
      <c r="O55" s="39">
        <f t="shared" si="1"/>
        <v>16403226</v>
      </c>
      <c r="P55" s="39">
        <f t="shared" si="7"/>
        <v>2555709.0235639028</v>
      </c>
      <c r="Q55" s="39">
        <f t="shared" si="8"/>
        <v>1413808.0638950393</v>
      </c>
      <c r="R55" s="39">
        <f t="shared" si="9"/>
        <v>20372743.087458942</v>
      </c>
      <c r="S55" t="s">
        <v>302</v>
      </c>
      <c r="T55">
        <v>2303</v>
      </c>
      <c r="U55">
        <v>3.4908199999999998</v>
      </c>
      <c r="V55">
        <v>3.3904E-3</v>
      </c>
      <c r="W55">
        <v>1.18353E-2</v>
      </c>
      <c r="X55">
        <v>3.3730000000000001E-3</v>
      </c>
      <c r="Y55" t="b">
        <f t="shared" si="10"/>
        <v>1</v>
      </c>
      <c r="Z55" s="178">
        <f t="shared" si="11"/>
        <v>0</v>
      </c>
      <c r="AA55" s="180">
        <f t="shared" si="12"/>
        <v>3.7969999988618497E-7</v>
      </c>
      <c r="AB55" s="180">
        <f t="shared" si="13"/>
        <v>0.99999788227470687</v>
      </c>
      <c r="AC55" s="180">
        <f t="shared" si="14"/>
        <v>1.000012133892028</v>
      </c>
      <c r="AD55" t="s">
        <v>302</v>
      </c>
      <c r="AE55">
        <v>947131646</v>
      </c>
      <c r="AF55">
        <v>3.3730000000000001E-3</v>
      </c>
      <c r="AG55">
        <v>2555709.02</v>
      </c>
      <c r="AH55" t="b">
        <f t="shared" si="15"/>
        <v>1</v>
      </c>
      <c r="AI55" s="178">
        <f t="shared" si="16"/>
        <v>-0.25750446319580078</v>
      </c>
      <c r="AJ55" s="46">
        <f t="shared" si="17"/>
        <v>1.000012133892028</v>
      </c>
      <c r="AK55" s="46">
        <f t="shared" si="18"/>
        <v>-3.5639028064906597E-3</v>
      </c>
      <c r="AL55" t="s">
        <v>302</v>
      </c>
      <c r="AM55">
        <v>5268</v>
      </c>
      <c r="AN55">
        <v>2303</v>
      </c>
      <c r="AO55">
        <v>2.2874512</v>
      </c>
      <c r="AP55">
        <v>7.4635999999999999E-3</v>
      </c>
      <c r="AQ55" t="b">
        <f t="shared" si="19"/>
        <v>1</v>
      </c>
      <c r="AR55" s="178">
        <f t="shared" si="20"/>
        <v>0</v>
      </c>
      <c r="AS55" s="178">
        <f t="shared" si="21"/>
        <v>0</v>
      </c>
      <c r="AT55" s="179">
        <f t="shared" si="22"/>
        <v>1.0000000215641609</v>
      </c>
      <c r="AU55" s="179">
        <f t="shared" si="23"/>
        <v>0.99999595921562234</v>
      </c>
      <c r="AV55" t="s">
        <v>302</v>
      </c>
      <c r="AW55">
        <v>947131646</v>
      </c>
      <c r="AX55">
        <v>7.4635999999999999E-3</v>
      </c>
      <c r="AY55">
        <v>1413808.06</v>
      </c>
      <c r="AZ55" t="b">
        <f t="shared" si="24"/>
        <v>1</v>
      </c>
      <c r="BA55" s="178">
        <f t="shared" si="25"/>
        <v>-0.25750446319580078</v>
      </c>
      <c r="BB55" s="46">
        <f t="shared" si="26"/>
        <v>0.99999595921562234</v>
      </c>
      <c r="BC55" s="46">
        <f t="shared" si="27"/>
        <v>-3.8950392045080662E-3</v>
      </c>
      <c r="BD55" t="s">
        <v>302</v>
      </c>
      <c r="BE55">
        <v>16403226</v>
      </c>
      <c r="BF55" t="b">
        <f t="shared" si="28"/>
        <v>1</v>
      </c>
      <c r="BG55" s="178">
        <f t="shared" si="29"/>
        <v>0</v>
      </c>
      <c r="BH55">
        <v>39</v>
      </c>
      <c r="BI55" t="s">
        <v>302</v>
      </c>
      <c r="BJ55">
        <v>16403226</v>
      </c>
      <c r="BK55">
        <v>2555709.02</v>
      </c>
      <c r="BL55">
        <v>1413808.06</v>
      </c>
      <c r="BM55">
        <v>20372743</v>
      </c>
      <c r="BN55" t="b">
        <f t="shared" si="30"/>
        <v>1</v>
      </c>
      <c r="BO55" s="46">
        <f t="shared" si="31"/>
        <v>0</v>
      </c>
      <c r="BP55" s="46">
        <f t="shared" si="32"/>
        <v>-3.5639028064906597E-3</v>
      </c>
      <c r="BQ55" s="46">
        <f t="shared" si="33"/>
        <v>-3.8950392045080662E-3</v>
      </c>
      <c r="BR55" s="46">
        <f t="shared" si="34"/>
        <v>-8.7458942085504532E-2</v>
      </c>
    </row>
    <row r="56" spans="1:70" x14ac:dyDescent="0.25">
      <c r="A56" s="41" t="s">
        <v>481</v>
      </c>
      <c r="B56" s="41" t="s">
        <v>74</v>
      </c>
      <c r="C56" s="84" t="s">
        <v>303</v>
      </c>
      <c r="D56" s="84"/>
      <c r="E56" s="84"/>
      <c r="F56" s="84"/>
      <c r="G56" s="42">
        <v>6727737</v>
      </c>
      <c r="H56" s="43">
        <v>1956</v>
      </c>
      <c r="I56" s="44">
        <v>1424</v>
      </c>
      <c r="J56" s="45">
        <v>3.5058614738</v>
      </c>
      <c r="K56" s="37">
        <f t="shared" si="3"/>
        <v>7.3495980065176048E-3</v>
      </c>
      <c r="L56" s="37">
        <f t="shared" si="4"/>
        <v>2.0945680109428107E-3</v>
      </c>
      <c r="M56" s="38">
        <f t="shared" si="5"/>
        <v>1.3735955056179776</v>
      </c>
      <c r="N56" s="37">
        <f t="shared" si="6"/>
        <v>4.4818482085928098E-3</v>
      </c>
      <c r="O56" s="39">
        <f t="shared" si="1"/>
        <v>6727737</v>
      </c>
      <c r="P56" s="39">
        <f t="shared" si="7"/>
        <v>1587065.3187220569</v>
      </c>
      <c r="Q56" s="39">
        <f t="shared" si="8"/>
        <v>848980.0544161509</v>
      </c>
      <c r="R56" s="39">
        <f t="shared" si="9"/>
        <v>9163782.3731382079</v>
      </c>
      <c r="S56" t="s">
        <v>303</v>
      </c>
      <c r="T56">
        <v>1424</v>
      </c>
      <c r="U56">
        <v>3.5058609999999999</v>
      </c>
      <c r="V56">
        <v>2.0964E-3</v>
      </c>
      <c r="W56">
        <v>7.3496000000000004E-3</v>
      </c>
      <c r="X56">
        <v>2.0945999999999998E-3</v>
      </c>
      <c r="Y56" t="b">
        <f t="shared" si="10"/>
        <v>1</v>
      </c>
      <c r="Z56" s="178">
        <f t="shared" si="11"/>
        <v>0</v>
      </c>
      <c r="AA56" s="180">
        <f t="shared" si="12"/>
        <v>-4.7380000012253731E-7</v>
      </c>
      <c r="AB56" s="180">
        <f t="shared" si="13"/>
        <v>1.0000002712369294</v>
      </c>
      <c r="AC56" s="180">
        <f t="shared" si="14"/>
        <v>1.0000152723888753</v>
      </c>
      <c r="AD56" t="s">
        <v>303</v>
      </c>
      <c r="AE56">
        <v>947131646</v>
      </c>
      <c r="AF56">
        <v>2.0945999999999998E-3</v>
      </c>
      <c r="AG56">
        <v>1587065.32</v>
      </c>
      <c r="AH56" t="b">
        <f t="shared" si="15"/>
        <v>1</v>
      </c>
      <c r="AI56" s="178">
        <f t="shared" si="16"/>
        <v>-0.25750446319580078</v>
      </c>
      <c r="AJ56" s="46">
        <f t="shared" si="17"/>
        <v>1.0000152723888753</v>
      </c>
      <c r="AK56" s="46">
        <f t="shared" si="18"/>
        <v>1.2779431417584419E-3</v>
      </c>
      <c r="AL56" t="s">
        <v>303</v>
      </c>
      <c r="AM56">
        <v>1956</v>
      </c>
      <c r="AN56">
        <v>1424</v>
      </c>
      <c r="AO56">
        <v>1.3735955</v>
      </c>
      <c r="AP56">
        <v>4.4818000000000002E-3</v>
      </c>
      <c r="AQ56" t="b">
        <f t="shared" si="19"/>
        <v>1</v>
      </c>
      <c r="AR56" s="178">
        <f t="shared" si="20"/>
        <v>0</v>
      </c>
      <c r="AS56" s="178">
        <f t="shared" si="21"/>
        <v>0</v>
      </c>
      <c r="AT56" s="179">
        <f t="shared" si="22"/>
        <v>0.99999999591002042</v>
      </c>
      <c r="AU56" s="179">
        <f t="shared" si="23"/>
        <v>0.99998924359091035</v>
      </c>
      <c r="AV56" t="s">
        <v>303</v>
      </c>
      <c r="AW56">
        <v>947131646</v>
      </c>
      <c r="AX56">
        <v>4.4818000000000002E-3</v>
      </c>
      <c r="AY56">
        <v>848980.05</v>
      </c>
      <c r="AZ56" t="b">
        <f t="shared" si="24"/>
        <v>1</v>
      </c>
      <c r="BA56" s="178">
        <f t="shared" si="25"/>
        <v>-0.25750446319580078</v>
      </c>
      <c r="BB56" s="46">
        <f t="shared" si="26"/>
        <v>0.99998924359091035</v>
      </c>
      <c r="BC56" s="46">
        <f t="shared" si="27"/>
        <v>-4.4161508558318019E-3</v>
      </c>
      <c r="BD56" t="s">
        <v>303</v>
      </c>
      <c r="BE56">
        <v>6727737</v>
      </c>
      <c r="BF56" t="b">
        <f t="shared" si="28"/>
        <v>1</v>
      </c>
      <c r="BG56" s="178">
        <f t="shared" si="29"/>
        <v>0</v>
      </c>
      <c r="BH56">
        <v>40</v>
      </c>
      <c r="BI56" t="s">
        <v>303</v>
      </c>
      <c r="BJ56">
        <v>6727737</v>
      </c>
      <c r="BK56">
        <v>1587065.32</v>
      </c>
      <c r="BL56">
        <v>848980.05</v>
      </c>
      <c r="BM56">
        <v>9163782</v>
      </c>
      <c r="BN56" t="b">
        <f t="shared" si="30"/>
        <v>1</v>
      </c>
      <c r="BO56" s="46">
        <f t="shared" si="31"/>
        <v>0</v>
      </c>
      <c r="BP56" s="46">
        <f t="shared" si="32"/>
        <v>1.2779431417584419E-3</v>
      </c>
      <c r="BQ56" s="46">
        <f t="shared" si="33"/>
        <v>-4.4161508558318019E-3</v>
      </c>
      <c r="BR56" s="46">
        <f t="shared" si="34"/>
        <v>-0.37313820794224739</v>
      </c>
    </row>
    <row r="57" spans="1:70" x14ac:dyDescent="0.25">
      <c r="A57" s="41" t="s">
        <v>481</v>
      </c>
      <c r="B57" s="41" t="s">
        <v>75</v>
      </c>
      <c r="C57" s="84" t="s">
        <v>304</v>
      </c>
      <c r="D57" s="84"/>
      <c r="E57" s="84"/>
      <c r="F57" s="84"/>
      <c r="G57" s="42">
        <v>7712035</v>
      </c>
      <c r="H57" s="43">
        <v>3270</v>
      </c>
      <c r="I57" s="44">
        <v>3424</v>
      </c>
      <c r="J57" s="45">
        <v>3.3109441125000001</v>
      </c>
      <c r="K57" s="37">
        <f t="shared" si="3"/>
        <v>1.6689543215932447E-2</v>
      </c>
      <c r="L57" s="37">
        <f t="shared" si="4"/>
        <v>4.7563667164298769E-3</v>
      </c>
      <c r="M57" s="38">
        <f t="shared" si="5"/>
        <v>0.95502336448598135</v>
      </c>
      <c r="N57" s="37">
        <f t="shared" si="6"/>
        <v>3.1161064067111153E-3</v>
      </c>
      <c r="O57" s="39">
        <f t="shared" si="1"/>
        <v>7712035</v>
      </c>
      <c r="P57" s="39">
        <f t="shared" si="7"/>
        <v>3603924.3506693044</v>
      </c>
      <c r="Q57" s="39">
        <f t="shared" si="8"/>
        <v>590272.59818037099</v>
      </c>
      <c r="R57" s="39">
        <f t="shared" si="9"/>
        <v>11906231.948849674</v>
      </c>
      <c r="S57" t="s">
        <v>304</v>
      </c>
      <c r="T57">
        <v>3424</v>
      </c>
      <c r="U57">
        <v>3.3109440000000001</v>
      </c>
      <c r="V57">
        <v>5.0407000000000004E-3</v>
      </c>
      <c r="W57">
        <v>1.6689499999999999E-2</v>
      </c>
      <c r="X57">
        <v>4.7564E-3</v>
      </c>
      <c r="Y57" t="b">
        <f t="shared" si="10"/>
        <v>1</v>
      </c>
      <c r="Z57" s="178">
        <f t="shared" si="11"/>
        <v>0</v>
      </c>
      <c r="AA57" s="180">
        <f t="shared" si="12"/>
        <v>-1.1249999998241833E-7</v>
      </c>
      <c r="AB57" s="180">
        <f t="shared" si="13"/>
        <v>0.99999741059824776</v>
      </c>
      <c r="AC57" s="180">
        <f t="shared" si="14"/>
        <v>1.0000069976879638</v>
      </c>
      <c r="AD57" t="s">
        <v>304</v>
      </c>
      <c r="AE57">
        <v>947131646</v>
      </c>
      <c r="AF57">
        <v>4.7564E-3</v>
      </c>
      <c r="AG57">
        <v>3603924.35</v>
      </c>
      <c r="AH57" t="b">
        <f t="shared" si="15"/>
        <v>1</v>
      </c>
      <c r="AI57" s="178">
        <f t="shared" si="16"/>
        <v>-0.25750446319580078</v>
      </c>
      <c r="AJ57" s="46">
        <f t="shared" si="17"/>
        <v>1.0000069976879638</v>
      </c>
      <c r="AK57" s="46">
        <f t="shared" si="18"/>
        <v>-6.6930428147315979E-4</v>
      </c>
      <c r="AL57" t="s">
        <v>304</v>
      </c>
      <c r="AM57">
        <v>3270</v>
      </c>
      <c r="AN57">
        <v>3424</v>
      </c>
      <c r="AO57">
        <v>0.95502339999999997</v>
      </c>
      <c r="AP57">
        <v>3.1161000000000001E-3</v>
      </c>
      <c r="AQ57" t="b">
        <f t="shared" si="19"/>
        <v>1</v>
      </c>
      <c r="AR57" s="178">
        <f t="shared" si="20"/>
        <v>0</v>
      </c>
      <c r="AS57" s="178">
        <f t="shared" si="21"/>
        <v>0</v>
      </c>
      <c r="AT57" s="179">
        <f t="shared" si="22"/>
        <v>1.0000000371865443</v>
      </c>
      <c r="AU57" s="179">
        <f t="shared" si="23"/>
        <v>0.99999794400117359</v>
      </c>
      <c r="AV57" t="s">
        <v>304</v>
      </c>
      <c r="AW57">
        <v>947131646</v>
      </c>
      <c r="AX57">
        <v>3.1161000000000001E-3</v>
      </c>
      <c r="AY57">
        <v>590272.6</v>
      </c>
      <c r="AZ57" t="b">
        <f t="shared" si="24"/>
        <v>1</v>
      </c>
      <c r="BA57" s="178">
        <f t="shared" si="25"/>
        <v>-0.25750446319580078</v>
      </c>
      <c r="BB57" s="46">
        <f t="shared" si="26"/>
        <v>0.99999794400117359</v>
      </c>
      <c r="BC57" s="46">
        <f t="shared" si="27"/>
        <v>1.8196289893239737E-3</v>
      </c>
      <c r="BD57" t="s">
        <v>304</v>
      </c>
      <c r="BE57">
        <v>7712035</v>
      </c>
      <c r="BF57" t="b">
        <f t="shared" si="28"/>
        <v>1</v>
      </c>
      <c r="BG57" s="178">
        <f t="shared" si="29"/>
        <v>0</v>
      </c>
      <c r="BH57">
        <v>41</v>
      </c>
      <c r="BI57" t="s">
        <v>304</v>
      </c>
      <c r="BJ57">
        <v>7712035</v>
      </c>
      <c r="BK57">
        <v>3603924.35</v>
      </c>
      <c r="BL57">
        <v>590272.6</v>
      </c>
      <c r="BM57">
        <v>11906232</v>
      </c>
      <c r="BN57" t="b">
        <f t="shared" si="30"/>
        <v>1</v>
      </c>
      <c r="BO57" s="46">
        <f t="shared" si="31"/>
        <v>0</v>
      </c>
      <c r="BP57" s="46">
        <f t="shared" si="32"/>
        <v>-6.6930428147315979E-4</v>
      </c>
      <c r="BQ57" s="46">
        <f t="shared" si="33"/>
        <v>1.8196289893239737E-3</v>
      </c>
      <c r="BR57" s="46">
        <f t="shared" si="34"/>
        <v>5.1150325685739517E-2</v>
      </c>
    </row>
    <row r="58" spans="1:70" x14ac:dyDescent="0.25">
      <c r="A58" s="41" t="s">
        <v>481</v>
      </c>
      <c r="B58" s="41" t="s">
        <v>76</v>
      </c>
      <c r="C58" s="84" t="s">
        <v>305</v>
      </c>
      <c r="D58" s="84"/>
      <c r="E58" s="84"/>
      <c r="F58" s="84"/>
      <c r="G58" s="42">
        <v>3158069</v>
      </c>
      <c r="H58" s="43">
        <v>1140</v>
      </c>
      <c r="I58" s="44">
        <v>1169</v>
      </c>
      <c r="J58" s="45">
        <v>3.5044300960000001</v>
      </c>
      <c r="K58" s="37">
        <f t="shared" si="3"/>
        <v>6.0310198363885828E-3</v>
      </c>
      <c r="L58" s="37">
        <f t="shared" si="4"/>
        <v>1.7187853283211825E-3</v>
      </c>
      <c r="M58" s="38">
        <f t="shared" si="5"/>
        <v>0.97519247219846017</v>
      </c>
      <c r="N58" s="37">
        <f t="shared" si="6"/>
        <v>3.1819153576725704E-3</v>
      </c>
      <c r="O58" s="39">
        <f t="shared" si="1"/>
        <v>3158069</v>
      </c>
      <c r="P58" s="39">
        <f t="shared" si="7"/>
        <v>1302332.7820608695</v>
      </c>
      <c r="Q58" s="39">
        <f t="shared" si="8"/>
        <v>602738.54619289143</v>
      </c>
      <c r="R58" s="39">
        <f t="shared" si="9"/>
        <v>5063140.3282537609</v>
      </c>
      <c r="S58" t="s">
        <v>305</v>
      </c>
      <c r="T58">
        <v>1169</v>
      </c>
      <c r="U58">
        <v>3.5044300000000002</v>
      </c>
      <c r="V58">
        <v>1.7210000000000001E-3</v>
      </c>
      <c r="W58">
        <v>6.0309999999999999E-3</v>
      </c>
      <c r="X58">
        <v>1.7187999999999999E-3</v>
      </c>
      <c r="Y58" t="b">
        <f t="shared" si="10"/>
        <v>1</v>
      </c>
      <c r="Z58" s="178">
        <f t="shared" si="11"/>
        <v>0</v>
      </c>
      <c r="AA58" s="180">
        <f t="shared" si="12"/>
        <v>-9.5999999949469839E-8</v>
      </c>
      <c r="AB58" s="180">
        <f t="shared" si="13"/>
        <v>0.99999671093958886</v>
      </c>
      <c r="AC58" s="180">
        <f t="shared" si="14"/>
        <v>1.0000085360740376</v>
      </c>
      <c r="AD58" t="s">
        <v>305</v>
      </c>
      <c r="AE58">
        <v>947131646</v>
      </c>
      <c r="AF58">
        <v>1.7187999999999999E-3</v>
      </c>
      <c r="AG58">
        <v>1302332.78</v>
      </c>
      <c r="AH58" t="b">
        <f t="shared" si="15"/>
        <v>1</v>
      </c>
      <c r="AI58" s="178">
        <f t="shared" si="16"/>
        <v>-0.25750446319580078</v>
      </c>
      <c r="AJ58" s="46">
        <f t="shared" si="17"/>
        <v>1.0000085360740376</v>
      </c>
      <c r="AK58" s="46">
        <f t="shared" si="18"/>
        <v>-2.0608694758266211E-3</v>
      </c>
      <c r="AL58" t="s">
        <v>305</v>
      </c>
      <c r="AM58">
        <v>1140</v>
      </c>
      <c r="AN58">
        <v>1169</v>
      </c>
      <c r="AO58">
        <v>0.97519250000000002</v>
      </c>
      <c r="AP58">
        <v>3.1819000000000001E-3</v>
      </c>
      <c r="AQ58" t="b">
        <f t="shared" si="19"/>
        <v>1</v>
      </c>
      <c r="AR58" s="178">
        <f t="shared" si="20"/>
        <v>0</v>
      </c>
      <c r="AS58" s="178">
        <f t="shared" si="21"/>
        <v>0</v>
      </c>
      <c r="AT58" s="179">
        <f t="shared" si="22"/>
        <v>1.000000028508772</v>
      </c>
      <c r="AU58" s="179">
        <f t="shared" si="23"/>
        <v>0.99999517345031408</v>
      </c>
      <c r="AV58" t="s">
        <v>305</v>
      </c>
      <c r="AW58">
        <v>947131646</v>
      </c>
      <c r="AX58">
        <v>3.1819000000000001E-3</v>
      </c>
      <c r="AY58">
        <v>602738.55000000005</v>
      </c>
      <c r="AZ58" t="b">
        <f t="shared" si="24"/>
        <v>1</v>
      </c>
      <c r="BA58" s="178">
        <f t="shared" si="25"/>
        <v>-0.25750446319580078</v>
      </c>
      <c r="BB58" s="46">
        <f t="shared" si="26"/>
        <v>0.99999517345031408</v>
      </c>
      <c r="BC58" s="46">
        <f t="shared" si="27"/>
        <v>3.8071086164563894E-3</v>
      </c>
      <c r="BD58" t="s">
        <v>305</v>
      </c>
      <c r="BE58">
        <v>3158069</v>
      </c>
      <c r="BF58" t="b">
        <f t="shared" si="28"/>
        <v>1</v>
      </c>
      <c r="BG58" s="178">
        <f t="shared" si="29"/>
        <v>0</v>
      </c>
      <c r="BH58">
        <v>42</v>
      </c>
      <c r="BI58" t="s">
        <v>305</v>
      </c>
      <c r="BJ58">
        <v>3158069</v>
      </c>
      <c r="BK58">
        <v>1302332.78</v>
      </c>
      <c r="BL58">
        <v>602738.55000000005</v>
      </c>
      <c r="BM58">
        <v>5063140</v>
      </c>
      <c r="BN58" t="b">
        <f t="shared" si="30"/>
        <v>1</v>
      </c>
      <c r="BO58" s="46">
        <f t="shared" si="31"/>
        <v>0</v>
      </c>
      <c r="BP58" s="46">
        <f t="shared" si="32"/>
        <v>-2.0608694758266211E-3</v>
      </c>
      <c r="BQ58" s="46">
        <f t="shared" si="33"/>
        <v>3.8071086164563894E-3</v>
      </c>
      <c r="BR58" s="46">
        <f t="shared" si="34"/>
        <v>-0.32825376093387604</v>
      </c>
    </row>
    <row r="59" spans="1:70" x14ac:dyDescent="0.25">
      <c r="A59" s="41" t="s">
        <v>481</v>
      </c>
      <c r="B59" s="41" t="s">
        <v>77</v>
      </c>
      <c r="C59" s="84" t="s">
        <v>306</v>
      </c>
      <c r="D59" s="84"/>
      <c r="E59" s="84"/>
      <c r="F59" s="84"/>
      <c r="G59" s="42">
        <v>87877325</v>
      </c>
      <c r="H59" s="43">
        <v>13982</v>
      </c>
      <c r="I59" s="44">
        <v>10287</v>
      </c>
      <c r="J59" s="45">
        <v>3.6119885006999999</v>
      </c>
      <c r="K59" s="37">
        <f t="shared" si="3"/>
        <v>5.4700833406992375E-2</v>
      </c>
      <c r="L59" s="37">
        <f t="shared" si="4"/>
        <v>1.5589235727531438E-2</v>
      </c>
      <c r="M59" s="38">
        <f t="shared" si="5"/>
        <v>1.3591912122095848</v>
      </c>
      <c r="N59" s="37">
        <f t="shared" si="6"/>
        <v>4.434849032820605E-3</v>
      </c>
      <c r="O59" s="39">
        <f t="shared" si="1"/>
        <v>87877325</v>
      </c>
      <c r="P59" s="39">
        <f t="shared" si="7"/>
        <v>11812046.798810525</v>
      </c>
      <c r="Q59" s="39">
        <f t="shared" si="8"/>
        <v>840077.17307177593</v>
      </c>
      <c r="R59" s="39">
        <f t="shared" si="9"/>
        <v>100529448.9718823</v>
      </c>
      <c r="S59" t="s">
        <v>306</v>
      </c>
      <c r="T59">
        <v>10287</v>
      </c>
      <c r="U59">
        <v>3.6119889999999999</v>
      </c>
      <c r="V59">
        <v>1.51442E-2</v>
      </c>
      <c r="W59">
        <v>5.4700800000000001E-2</v>
      </c>
      <c r="X59">
        <v>1.5589199999999999E-2</v>
      </c>
      <c r="Y59" t="b">
        <f t="shared" si="10"/>
        <v>1</v>
      </c>
      <c r="Z59" s="178">
        <f t="shared" si="11"/>
        <v>0</v>
      </c>
      <c r="AA59" s="180">
        <f t="shared" si="12"/>
        <v>4.9930000001197072E-7</v>
      </c>
      <c r="AB59" s="180">
        <f t="shared" si="13"/>
        <v>0.99999938927818288</v>
      </c>
      <c r="AC59" s="180">
        <f t="shared" si="14"/>
        <v>0.99999770819223832</v>
      </c>
      <c r="AD59" t="s">
        <v>306</v>
      </c>
      <c r="AE59">
        <v>947131646</v>
      </c>
      <c r="AF59">
        <v>1.5589199999999999E-2</v>
      </c>
      <c r="AG59">
        <v>11812046.800000001</v>
      </c>
      <c r="AH59" t="b">
        <f t="shared" si="15"/>
        <v>1</v>
      </c>
      <c r="AI59" s="178">
        <f t="shared" si="16"/>
        <v>-0.25750446319580078</v>
      </c>
      <c r="AJ59" s="46">
        <f t="shared" si="17"/>
        <v>0.99999770819223832</v>
      </c>
      <c r="AK59" s="46">
        <f t="shared" si="18"/>
        <v>1.189475879073143E-3</v>
      </c>
      <c r="AL59" t="s">
        <v>306</v>
      </c>
      <c r="AM59">
        <v>13982</v>
      </c>
      <c r="AN59">
        <v>10287</v>
      </c>
      <c r="AO59">
        <v>1.3591911999999999</v>
      </c>
      <c r="AP59">
        <v>4.4348E-3</v>
      </c>
      <c r="AQ59" t="b">
        <f t="shared" si="19"/>
        <v>1</v>
      </c>
      <c r="AR59" s="178">
        <f t="shared" si="20"/>
        <v>0</v>
      </c>
      <c r="AS59" s="178">
        <f t="shared" si="21"/>
        <v>0</v>
      </c>
      <c r="AT59" s="179">
        <f t="shared" si="22"/>
        <v>0.99999999101702186</v>
      </c>
      <c r="AU59" s="179">
        <f t="shared" si="23"/>
        <v>0.99998894374526792</v>
      </c>
      <c r="AV59" t="s">
        <v>306</v>
      </c>
      <c r="AW59">
        <v>947131646</v>
      </c>
      <c r="AX59">
        <v>4.4348E-3</v>
      </c>
      <c r="AY59">
        <v>840077.17</v>
      </c>
      <c r="AZ59" t="b">
        <f t="shared" si="24"/>
        <v>1</v>
      </c>
      <c r="BA59" s="178">
        <f t="shared" si="25"/>
        <v>-0.25750446319580078</v>
      </c>
      <c r="BB59" s="46">
        <f t="shared" si="26"/>
        <v>0.99998894374526792</v>
      </c>
      <c r="BC59" s="46">
        <f t="shared" si="27"/>
        <v>-3.0717758927494287E-3</v>
      </c>
      <c r="BD59" t="s">
        <v>306</v>
      </c>
      <c r="BE59">
        <v>87877325</v>
      </c>
      <c r="BF59" t="b">
        <f t="shared" si="28"/>
        <v>1</v>
      </c>
      <c r="BG59" s="178">
        <f t="shared" si="29"/>
        <v>0</v>
      </c>
      <c r="BH59">
        <v>43</v>
      </c>
      <c r="BI59" t="s">
        <v>306</v>
      </c>
      <c r="BJ59">
        <v>87877325</v>
      </c>
      <c r="BK59">
        <v>11812046.800000001</v>
      </c>
      <c r="BL59">
        <v>840077.17</v>
      </c>
      <c r="BM59">
        <v>100529449</v>
      </c>
      <c r="BN59" t="b">
        <f t="shared" si="30"/>
        <v>1</v>
      </c>
      <c r="BO59" s="46">
        <f t="shared" si="31"/>
        <v>0</v>
      </c>
      <c r="BP59" s="46">
        <f t="shared" si="32"/>
        <v>1.189475879073143E-3</v>
      </c>
      <c r="BQ59" s="46">
        <f t="shared" si="33"/>
        <v>-3.0717758927494287E-3</v>
      </c>
      <c r="BR59" s="46">
        <f t="shared" si="34"/>
        <v>2.8117701411247253E-2</v>
      </c>
    </row>
    <row r="60" spans="1:70" x14ac:dyDescent="0.25">
      <c r="A60" s="41" t="s">
        <v>481</v>
      </c>
      <c r="B60" s="41" t="s">
        <v>78</v>
      </c>
      <c r="C60" s="84" t="s">
        <v>307</v>
      </c>
      <c r="D60" s="84"/>
      <c r="E60" s="84"/>
      <c r="F60" s="84"/>
      <c r="G60" s="42">
        <v>16180540</v>
      </c>
      <c r="H60" s="43">
        <v>3245</v>
      </c>
      <c r="I60" s="44">
        <v>1279</v>
      </c>
      <c r="J60" s="45">
        <v>3.3478567249000002</v>
      </c>
      <c r="K60" s="37">
        <f t="shared" si="3"/>
        <v>6.3037103928745364E-3</v>
      </c>
      <c r="L60" s="37">
        <f t="shared" si="4"/>
        <v>1.7964996354159599E-3</v>
      </c>
      <c r="M60" s="38">
        <f t="shared" si="5"/>
        <v>2.5371383893666928</v>
      </c>
      <c r="N60" s="37">
        <f t="shared" si="6"/>
        <v>8.2783243675650636E-3</v>
      </c>
      <c r="O60" s="39">
        <f t="shared" si="1"/>
        <v>16180540</v>
      </c>
      <c r="P60" s="39">
        <f t="shared" si="7"/>
        <v>1361217.3257540199</v>
      </c>
      <c r="Q60" s="39">
        <f t="shared" si="8"/>
        <v>1568132.5973011022</v>
      </c>
      <c r="R60" s="39">
        <f t="shared" si="9"/>
        <v>19109889.923055124</v>
      </c>
      <c r="S60" t="s">
        <v>307</v>
      </c>
      <c r="T60">
        <v>1279</v>
      </c>
      <c r="U60">
        <v>3.3478569999999999</v>
      </c>
      <c r="V60">
        <v>1.8829000000000001E-3</v>
      </c>
      <c r="W60">
        <v>6.3036999999999998E-3</v>
      </c>
      <c r="X60">
        <v>1.7964999999999999E-3</v>
      </c>
      <c r="Y60" t="b">
        <f t="shared" si="10"/>
        <v>1</v>
      </c>
      <c r="Z60" s="178">
        <f t="shared" si="11"/>
        <v>0</v>
      </c>
      <c r="AA60" s="180">
        <f t="shared" si="12"/>
        <v>2.7509999966923715E-7</v>
      </c>
      <c r="AB60" s="180">
        <f t="shared" si="13"/>
        <v>0.99999835130837411</v>
      </c>
      <c r="AC60" s="180">
        <f t="shared" si="14"/>
        <v>1.0000002029413382</v>
      </c>
      <c r="AD60" t="s">
        <v>307</v>
      </c>
      <c r="AE60">
        <v>947131646</v>
      </c>
      <c r="AF60">
        <v>1.7964999999999999E-3</v>
      </c>
      <c r="AG60">
        <v>1361217.33</v>
      </c>
      <c r="AH60" t="b">
        <f t="shared" si="15"/>
        <v>1</v>
      </c>
      <c r="AI60" s="178">
        <f t="shared" si="16"/>
        <v>-0.25750446319580078</v>
      </c>
      <c r="AJ60" s="46">
        <f t="shared" si="17"/>
        <v>1.0000002029413382</v>
      </c>
      <c r="AK60" s="46">
        <f t="shared" si="18"/>
        <v>4.2459801770746708E-3</v>
      </c>
      <c r="AL60" t="s">
        <v>307</v>
      </c>
      <c r="AM60">
        <v>3245</v>
      </c>
      <c r="AN60">
        <v>1279</v>
      </c>
      <c r="AO60">
        <v>2.5371383999999999</v>
      </c>
      <c r="AP60">
        <v>8.2783000000000006E-3</v>
      </c>
      <c r="AQ60" t="b">
        <f t="shared" si="19"/>
        <v>1</v>
      </c>
      <c r="AR60" s="178">
        <f t="shared" si="20"/>
        <v>0</v>
      </c>
      <c r="AS60" s="178">
        <f t="shared" si="21"/>
        <v>0</v>
      </c>
      <c r="AT60" s="179">
        <f t="shared" si="22"/>
        <v>1.0000000041910631</v>
      </c>
      <c r="AU60" s="179">
        <f t="shared" si="23"/>
        <v>0.99999705646167258</v>
      </c>
      <c r="AV60" t="s">
        <v>307</v>
      </c>
      <c r="AW60">
        <v>947131646</v>
      </c>
      <c r="AX60">
        <v>8.2783000000000006E-3</v>
      </c>
      <c r="AY60">
        <v>1568132.6</v>
      </c>
      <c r="AZ60" t="b">
        <f t="shared" si="24"/>
        <v>1</v>
      </c>
      <c r="BA60" s="178">
        <f t="shared" si="25"/>
        <v>-0.25750446319580078</v>
      </c>
      <c r="BB60" s="46">
        <f t="shared" si="26"/>
        <v>0.99999705646167258</v>
      </c>
      <c r="BC60" s="46">
        <f t="shared" si="27"/>
        <v>2.6988978497684002E-3</v>
      </c>
      <c r="BD60" t="s">
        <v>307</v>
      </c>
      <c r="BE60">
        <v>16180540</v>
      </c>
      <c r="BF60" t="b">
        <f t="shared" si="28"/>
        <v>1</v>
      </c>
      <c r="BG60" s="178">
        <f t="shared" si="29"/>
        <v>0</v>
      </c>
      <c r="BH60">
        <v>44</v>
      </c>
      <c r="BI60" t="s">
        <v>307</v>
      </c>
      <c r="BJ60">
        <v>16180540</v>
      </c>
      <c r="BK60">
        <v>1361217.33</v>
      </c>
      <c r="BL60">
        <v>1568132.6</v>
      </c>
      <c r="BM60">
        <v>19109890</v>
      </c>
      <c r="BN60" t="b">
        <f t="shared" si="30"/>
        <v>1</v>
      </c>
      <c r="BO60" s="46">
        <f t="shared" si="31"/>
        <v>0</v>
      </c>
      <c r="BP60" s="46">
        <f t="shared" si="32"/>
        <v>4.2459801770746708E-3</v>
      </c>
      <c r="BQ60" s="46">
        <f t="shared" si="33"/>
        <v>2.6988978497684002E-3</v>
      </c>
      <c r="BR60" s="46">
        <f t="shared" si="34"/>
        <v>7.6944876462221146E-2</v>
      </c>
    </row>
    <row r="61" spans="1:70" x14ac:dyDescent="0.25">
      <c r="A61" s="41" t="s">
        <v>481</v>
      </c>
      <c r="B61" s="41" t="s">
        <v>79</v>
      </c>
      <c r="C61" s="84" t="s">
        <v>308</v>
      </c>
      <c r="D61" s="84"/>
      <c r="E61" s="84"/>
      <c r="F61" s="84"/>
      <c r="G61" s="42">
        <v>34660690</v>
      </c>
      <c r="H61" s="43">
        <v>8851</v>
      </c>
      <c r="I61" s="44">
        <v>4500</v>
      </c>
      <c r="J61" s="45">
        <v>3.4387839605999999</v>
      </c>
      <c r="K61" s="37">
        <f t="shared" si="3"/>
        <v>2.278118183500474E-2</v>
      </c>
      <c r="L61" s="37">
        <f t="shared" si="4"/>
        <v>6.4924278417346493E-3</v>
      </c>
      <c r="M61" s="38">
        <f t="shared" si="5"/>
        <v>1.9668888888888889</v>
      </c>
      <c r="N61" s="37">
        <f t="shared" si="6"/>
        <v>6.4176807561712179E-3</v>
      </c>
      <c r="O61" s="39">
        <f t="shared" si="1"/>
        <v>34660690</v>
      </c>
      <c r="P61" s="39">
        <f t="shared" si="7"/>
        <v>4919347.0959601561</v>
      </c>
      <c r="Q61" s="39">
        <f t="shared" si="8"/>
        <v>1215677.7079495101</v>
      </c>
      <c r="R61" s="39">
        <f t="shared" si="9"/>
        <v>40795714.803909667</v>
      </c>
      <c r="S61" t="s">
        <v>308</v>
      </c>
      <c r="T61">
        <v>4500</v>
      </c>
      <c r="U61">
        <v>3.4387840000000001</v>
      </c>
      <c r="V61">
        <v>6.6248000000000001E-3</v>
      </c>
      <c r="W61">
        <v>2.2781200000000001E-2</v>
      </c>
      <c r="X61">
        <v>6.4923999999999997E-3</v>
      </c>
      <c r="Y61" t="b">
        <f t="shared" si="10"/>
        <v>1</v>
      </c>
      <c r="Z61" s="178">
        <f t="shared" si="11"/>
        <v>0</v>
      </c>
      <c r="AA61" s="180">
        <f t="shared" si="12"/>
        <v>3.9400000151346148E-8</v>
      </c>
      <c r="AB61" s="180">
        <f t="shared" si="13"/>
        <v>1.0000007973684331</v>
      </c>
      <c r="AC61" s="180">
        <f t="shared" si="14"/>
        <v>0.99999571166051771</v>
      </c>
      <c r="AD61" t="s">
        <v>308</v>
      </c>
      <c r="AE61">
        <v>947131646</v>
      </c>
      <c r="AF61">
        <v>6.4923999999999997E-3</v>
      </c>
      <c r="AG61">
        <v>4919347.09</v>
      </c>
      <c r="AH61" t="b">
        <f t="shared" si="15"/>
        <v>1</v>
      </c>
      <c r="AI61" s="178">
        <f t="shared" si="16"/>
        <v>-0.25750446319580078</v>
      </c>
      <c r="AJ61" s="46">
        <f t="shared" si="17"/>
        <v>0.99999571166051771</v>
      </c>
      <c r="AK61" s="46">
        <f t="shared" si="18"/>
        <v>-5.9601562097668648E-3</v>
      </c>
      <c r="AL61" t="s">
        <v>308</v>
      </c>
      <c r="AM61">
        <v>8851</v>
      </c>
      <c r="AN61">
        <v>4500</v>
      </c>
      <c r="AO61">
        <v>1.9668889000000001</v>
      </c>
      <c r="AP61">
        <v>6.4177000000000001E-3</v>
      </c>
      <c r="AQ61" t="b">
        <f t="shared" si="19"/>
        <v>1</v>
      </c>
      <c r="AR61" s="178">
        <f t="shared" si="20"/>
        <v>0</v>
      </c>
      <c r="AS61" s="178">
        <f t="shared" si="21"/>
        <v>0</v>
      </c>
      <c r="AT61" s="179">
        <f t="shared" si="22"/>
        <v>1.0000000056490792</v>
      </c>
      <c r="AU61" s="179">
        <f t="shared" si="23"/>
        <v>1.0000029985643588</v>
      </c>
      <c r="AV61" t="s">
        <v>308</v>
      </c>
      <c r="AW61">
        <v>947131646</v>
      </c>
      <c r="AX61">
        <v>6.4177000000000001E-3</v>
      </c>
      <c r="AY61">
        <v>1215677.71</v>
      </c>
      <c r="AZ61" t="b">
        <f t="shared" si="24"/>
        <v>1</v>
      </c>
      <c r="BA61" s="178">
        <f t="shared" si="25"/>
        <v>-0.25750446319580078</v>
      </c>
      <c r="BB61" s="46">
        <f t="shared" si="26"/>
        <v>1.0000029985643588</v>
      </c>
      <c r="BC61" s="46">
        <f t="shared" si="27"/>
        <v>2.0504898857325315E-3</v>
      </c>
      <c r="BD61" t="s">
        <v>308</v>
      </c>
      <c r="BE61">
        <v>34660690</v>
      </c>
      <c r="BF61" t="b">
        <f t="shared" si="28"/>
        <v>1</v>
      </c>
      <c r="BG61" s="178">
        <f t="shared" si="29"/>
        <v>0</v>
      </c>
      <c r="BH61">
        <v>45</v>
      </c>
      <c r="BI61" t="s">
        <v>308</v>
      </c>
      <c r="BJ61">
        <v>34660690</v>
      </c>
      <c r="BK61">
        <v>4919347.09</v>
      </c>
      <c r="BL61">
        <v>1215677.71</v>
      </c>
      <c r="BM61">
        <v>40795715</v>
      </c>
      <c r="BN61" t="b">
        <f t="shared" si="30"/>
        <v>1</v>
      </c>
      <c r="BO61" s="46">
        <f t="shared" si="31"/>
        <v>0</v>
      </c>
      <c r="BP61" s="46">
        <f t="shared" si="32"/>
        <v>-5.9601562097668648E-3</v>
      </c>
      <c r="BQ61" s="46">
        <f t="shared" si="33"/>
        <v>2.0504898857325315E-3</v>
      </c>
      <c r="BR61" s="46">
        <f t="shared" si="34"/>
        <v>0.19609033316373825</v>
      </c>
    </row>
    <row r="62" spans="1:70" x14ac:dyDescent="0.25">
      <c r="A62" s="41" t="s">
        <v>481</v>
      </c>
      <c r="B62" s="41" t="s">
        <v>80</v>
      </c>
      <c r="C62" s="84" t="s">
        <v>309</v>
      </c>
      <c r="D62" s="84"/>
      <c r="E62" s="84"/>
      <c r="F62" s="84"/>
      <c r="G62" s="42">
        <v>5724394</v>
      </c>
      <c r="H62" s="43">
        <v>1927</v>
      </c>
      <c r="I62" s="44">
        <v>1294</v>
      </c>
      <c r="J62" s="45">
        <v>3.5827883278999999</v>
      </c>
      <c r="K62" s="37">
        <f t="shared" si="3"/>
        <v>6.8251825440070781E-3</v>
      </c>
      <c r="L62" s="37">
        <f t="shared" si="4"/>
        <v>1.9451144148081312E-3</v>
      </c>
      <c r="M62" s="38">
        <f t="shared" si="5"/>
        <v>1.4891808346213291</v>
      </c>
      <c r="N62" s="37">
        <f t="shared" si="6"/>
        <v>4.858986818623583E-3</v>
      </c>
      <c r="O62" s="39">
        <f t="shared" si="1"/>
        <v>5724394</v>
      </c>
      <c r="P62" s="39">
        <f t="shared" si="7"/>
        <v>1473823.5342851423</v>
      </c>
      <c r="Q62" s="39">
        <f t="shared" si="8"/>
        <v>920420.03693329345</v>
      </c>
      <c r="R62" s="39">
        <f t="shared" si="9"/>
        <v>8118637.5712184357</v>
      </c>
      <c r="S62" t="s">
        <v>309</v>
      </c>
      <c r="T62">
        <v>1294</v>
      </c>
      <c r="U62">
        <v>3.5827879999999999</v>
      </c>
      <c r="V62">
        <v>1.905E-3</v>
      </c>
      <c r="W62">
        <v>6.8252E-3</v>
      </c>
      <c r="X62">
        <v>1.9451E-3</v>
      </c>
      <c r="Y62" t="b">
        <f t="shared" si="10"/>
        <v>1</v>
      </c>
      <c r="Z62" s="178">
        <f t="shared" si="11"/>
        <v>0</v>
      </c>
      <c r="AA62" s="180">
        <f t="shared" si="12"/>
        <v>-3.2790000004112585E-7</v>
      </c>
      <c r="AB62" s="180">
        <f t="shared" si="13"/>
        <v>1.0000025575862344</v>
      </c>
      <c r="AC62" s="180">
        <f t="shared" si="14"/>
        <v>0.99999258922353285</v>
      </c>
      <c r="AD62" t="s">
        <v>309</v>
      </c>
      <c r="AE62">
        <v>947131646</v>
      </c>
      <c r="AF62">
        <v>1.9451E-3</v>
      </c>
      <c r="AG62">
        <v>1473823.53</v>
      </c>
      <c r="AH62" t="b">
        <f t="shared" si="15"/>
        <v>1</v>
      </c>
      <c r="AI62" s="178">
        <f t="shared" si="16"/>
        <v>-0.25750446319580078</v>
      </c>
      <c r="AJ62" s="46">
        <f t="shared" si="17"/>
        <v>0.99999258922353285</v>
      </c>
      <c r="AK62" s="46">
        <f t="shared" si="18"/>
        <v>-4.2851422913372517E-3</v>
      </c>
      <c r="AL62" t="s">
        <v>309</v>
      </c>
      <c r="AM62">
        <v>1927</v>
      </c>
      <c r="AN62">
        <v>1294</v>
      </c>
      <c r="AO62">
        <v>1.4891808</v>
      </c>
      <c r="AP62">
        <v>4.8589999999999996E-3</v>
      </c>
      <c r="AQ62" t="b">
        <f t="shared" si="19"/>
        <v>1</v>
      </c>
      <c r="AR62" s="178">
        <f t="shared" si="20"/>
        <v>0</v>
      </c>
      <c r="AS62" s="178">
        <f t="shared" si="21"/>
        <v>0</v>
      </c>
      <c r="AT62" s="179">
        <f t="shared" si="22"/>
        <v>0.99999997675142716</v>
      </c>
      <c r="AU62" s="179">
        <f t="shared" si="23"/>
        <v>1.0000027127829132</v>
      </c>
      <c r="AV62" t="s">
        <v>309</v>
      </c>
      <c r="AW62">
        <v>947131646</v>
      </c>
      <c r="AX62">
        <v>4.8589999999999996E-3</v>
      </c>
      <c r="AY62">
        <v>920420.04</v>
      </c>
      <c r="AZ62" t="b">
        <f t="shared" si="24"/>
        <v>1</v>
      </c>
      <c r="BA62" s="178">
        <f t="shared" si="25"/>
        <v>-0.25750446319580078</v>
      </c>
      <c r="BB62" s="46">
        <f t="shared" si="26"/>
        <v>1.0000027127829132</v>
      </c>
      <c r="BC62" s="46">
        <f t="shared" si="27"/>
        <v>3.0667065875604749E-3</v>
      </c>
      <c r="BD62" t="s">
        <v>309</v>
      </c>
      <c r="BE62">
        <v>5724394</v>
      </c>
      <c r="BF62" t="b">
        <f t="shared" si="28"/>
        <v>1</v>
      </c>
      <c r="BG62" s="178">
        <f t="shared" si="29"/>
        <v>0</v>
      </c>
      <c r="BH62">
        <v>46</v>
      </c>
      <c r="BI62" t="s">
        <v>309</v>
      </c>
      <c r="BJ62">
        <v>5724394</v>
      </c>
      <c r="BK62">
        <v>1473823.53</v>
      </c>
      <c r="BL62">
        <v>920420.04</v>
      </c>
      <c r="BM62">
        <v>8118638</v>
      </c>
      <c r="BN62" t="b">
        <f t="shared" si="30"/>
        <v>1</v>
      </c>
      <c r="BO62" s="46">
        <f t="shared" si="31"/>
        <v>0</v>
      </c>
      <c r="BP62" s="46">
        <f t="shared" si="32"/>
        <v>-4.2851422913372517E-3</v>
      </c>
      <c r="BQ62" s="46">
        <f t="shared" si="33"/>
        <v>3.0667065875604749E-3</v>
      </c>
      <c r="BR62" s="46">
        <f t="shared" si="34"/>
        <v>0.42878156434744596</v>
      </c>
    </row>
    <row r="63" spans="1:70" x14ac:dyDescent="0.25">
      <c r="A63" s="41" t="s">
        <v>481</v>
      </c>
      <c r="B63" s="41" t="s">
        <v>81</v>
      </c>
      <c r="C63" s="84" t="s">
        <v>310</v>
      </c>
      <c r="D63" s="84"/>
      <c r="E63" s="84"/>
      <c r="F63" s="84"/>
      <c r="G63" s="42">
        <v>12806083</v>
      </c>
      <c r="H63" s="43">
        <v>4496</v>
      </c>
      <c r="I63" s="44">
        <v>2509</v>
      </c>
      <c r="J63" s="45">
        <v>3.4302235455000001</v>
      </c>
      <c r="K63" s="37">
        <f t="shared" si="3"/>
        <v>1.2670155042868942E-2</v>
      </c>
      <c r="L63" s="37">
        <f t="shared" si="4"/>
        <v>3.6108779586236889E-3</v>
      </c>
      <c r="M63" s="38">
        <f t="shared" si="5"/>
        <v>1.7919489836588283</v>
      </c>
      <c r="N63" s="37">
        <f t="shared" si="6"/>
        <v>5.8468765436792743E-3</v>
      </c>
      <c r="O63" s="39">
        <f t="shared" si="1"/>
        <v>12806083</v>
      </c>
      <c r="P63" s="39">
        <f t="shared" si="7"/>
        <v>2735981.4283089535</v>
      </c>
      <c r="Q63" s="39">
        <f t="shared" si="8"/>
        <v>1107552.3612558676</v>
      </c>
      <c r="R63" s="39">
        <f t="shared" si="9"/>
        <v>16649616.78956482</v>
      </c>
      <c r="S63" t="s">
        <v>310</v>
      </c>
      <c r="T63">
        <v>2509</v>
      </c>
      <c r="U63">
        <v>3.4302239999999999</v>
      </c>
      <c r="V63">
        <v>3.6936999999999998E-3</v>
      </c>
      <c r="W63">
        <v>1.26702E-2</v>
      </c>
      <c r="X63">
        <v>3.6108999999999998E-3</v>
      </c>
      <c r="Y63" t="b">
        <f t="shared" si="10"/>
        <v>1</v>
      </c>
      <c r="Z63" s="178">
        <f t="shared" si="11"/>
        <v>0</v>
      </c>
      <c r="AA63" s="180">
        <f t="shared" si="12"/>
        <v>4.5449999985791578E-7</v>
      </c>
      <c r="AB63" s="180">
        <f t="shared" si="13"/>
        <v>1.0000035482700018</v>
      </c>
      <c r="AC63" s="180">
        <f t="shared" si="14"/>
        <v>1.0000061041598647</v>
      </c>
      <c r="AD63" t="s">
        <v>310</v>
      </c>
      <c r="AE63">
        <v>947131646</v>
      </c>
      <c r="AF63">
        <v>3.6108999999999998E-3</v>
      </c>
      <c r="AG63">
        <v>2735981.43</v>
      </c>
      <c r="AH63" t="b">
        <f t="shared" si="15"/>
        <v>1</v>
      </c>
      <c r="AI63" s="178">
        <f t="shared" si="16"/>
        <v>-0.25750446319580078</v>
      </c>
      <c r="AJ63" s="46">
        <f t="shared" si="17"/>
        <v>1.0000061041598647</v>
      </c>
      <c r="AK63" s="46">
        <f t="shared" si="18"/>
        <v>1.6910466365516186E-3</v>
      </c>
      <c r="AL63" t="s">
        <v>310</v>
      </c>
      <c r="AM63">
        <v>4496</v>
      </c>
      <c r="AN63">
        <v>2509</v>
      </c>
      <c r="AO63">
        <v>1.791949</v>
      </c>
      <c r="AP63">
        <v>5.8469000000000004E-3</v>
      </c>
      <c r="AQ63" t="b">
        <f t="shared" si="19"/>
        <v>1</v>
      </c>
      <c r="AR63" s="178">
        <f t="shared" si="20"/>
        <v>0</v>
      </c>
      <c r="AS63" s="178">
        <f t="shared" si="21"/>
        <v>0</v>
      </c>
      <c r="AT63" s="179">
        <f t="shared" si="22"/>
        <v>1.0000000091192172</v>
      </c>
      <c r="AU63" s="179">
        <f t="shared" si="23"/>
        <v>1.0000040117694551</v>
      </c>
      <c r="AV63" t="s">
        <v>310</v>
      </c>
      <c r="AW63">
        <v>947131646</v>
      </c>
      <c r="AX63">
        <v>5.8469000000000004E-3</v>
      </c>
      <c r="AY63">
        <v>1107552.3600000001</v>
      </c>
      <c r="AZ63" t="b">
        <f t="shared" si="24"/>
        <v>1</v>
      </c>
      <c r="BA63" s="178">
        <f t="shared" si="25"/>
        <v>-0.25750446319580078</v>
      </c>
      <c r="BB63" s="46">
        <f t="shared" si="26"/>
        <v>1.0000040117694551</v>
      </c>
      <c r="BC63" s="46">
        <f t="shared" si="27"/>
        <v>-1.2558675371110439E-3</v>
      </c>
      <c r="BD63" t="s">
        <v>310</v>
      </c>
      <c r="BE63">
        <v>12806083</v>
      </c>
      <c r="BF63" t="b">
        <f t="shared" si="28"/>
        <v>1</v>
      </c>
      <c r="BG63" s="178">
        <f t="shared" si="29"/>
        <v>0</v>
      </c>
      <c r="BH63">
        <v>47</v>
      </c>
      <c r="BI63" t="s">
        <v>310</v>
      </c>
      <c r="BJ63">
        <v>12806083</v>
      </c>
      <c r="BK63">
        <v>2735981.43</v>
      </c>
      <c r="BL63">
        <v>1107552.3600000001</v>
      </c>
      <c r="BM63">
        <v>16649617</v>
      </c>
      <c r="BN63" t="b">
        <f t="shared" si="30"/>
        <v>1</v>
      </c>
      <c r="BO63" s="46">
        <f t="shared" si="31"/>
        <v>0</v>
      </c>
      <c r="BP63" s="46">
        <f t="shared" si="32"/>
        <v>1.6910466365516186E-3</v>
      </c>
      <c r="BQ63" s="46">
        <f t="shared" si="33"/>
        <v>-1.2558675371110439E-3</v>
      </c>
      <c r="BR63" s="46">
        <f t="shared" si="34"/>
        <v>0.21043517999351025</v>
      </c>
    </row>
    <row r="64" spans="1:70" x14ac:dyDescent="0.25">
      <c r="A64" s="41" t="s">
        <v>481</v>
      </c>
      <c r="B64" s="41" t="s">
        <v>82</v>
      </c>
      <c r="C64" s="84" t="s">
        <v>311</v>
      </c>
      <c r="D64" s="84"/>
      <c r="E64" s="84"/>
      <c r="F64" s="84"/>
      <c r="G64" s="42">
        <v>15726536</v>
      </c>
      <c r="H64" s="43">
        <v>3060</v>
      </c>
      <c r="I64" s="44">
        <v>2100</v>
      </c>
      <c r="J64" s="45">
        <v>3.4801285907000001</v>
      </c>
      <c r="K64" s="37">
        <f t="shared" si="3"/>
        <v>1.0759037729541213E-2</v>
      </c>
      <c r="L64" s="37">
        <f t="shared" si="4"/>
        <v>3.0662270557980636E-3</v>
      </c>
      <c r="M64" s="38">
        <f t="shared" si="5"/>
        <v>1.4571428571428571</v>
      </c>
      <c r="N64" s="37">
        <f t="shared" si="6"/>
        <v>4.7544514212802249E-3</v>
      </c>
      <c r="O64" s="39">
        <f t="shared" si="1"/>
        <v>15726536</v>
      </c>
      <c r="P64" s="39">
        <f t="shared" si="7"/>
        <v>2323296.5433258568</v>
      </c>
      <c r="Q64" s="39">
        <f t="shared" si="8"/>
        <v>900618.28033769398</v>
      </c>
      <c r="R64" s="39">
        <f t="shared" si="9"/>
        <v>18950450.823663551</v>
      </c>
      <c r="S64" t="s">
        <v>311</v>
      </c>
      <c r="T64">
        <v>2100</v>
      </c>
      <c r="U64">
        <v>3.4801289999999998</v>
      </c>
      <c r="V64">
        <v>3.0915999999999999E-3</v>
      </c>
      <c r="W64">
        <v>1.0758999999999999E-2</v>
      </c>
      <c r="X64">
        <v>3.0661999999999998E-3</v>
      </c>
      <c r="Y64" t="b">
        <f t="shared" si="10"/>
        <v>1</v>
      </c>
      <c r="Z64" s="178">
        <f t="shared" si="11"/>
        <v>0</v>
      </c>
      <c r="AA64" s="180">
        <f t="shared" si="12"/>
        <v>4.0929999967076469E-7</v>
      </c>
      <c r="AB64" s="180">
        <f t="shared" si="13"/>
        <v>0.99999649322344975</v>
      </c>
      <c r="AC64" s="180">
        <f t="shared" si="14"/>
        <v>0.9999911761922482</v>
      </c>
      <c r="AD64" t="s">
        <v>311</v>
      </c>
      <c r="AE64">
        <v>947131646</v>
      </c>
      <c r="AF64">
        <v>3.0661999999999998E-3</v>
      </c>
      <c r="AG64">
        <v>2323296.54</v>
      </c>
      <c r="AH64" t="b">
        <f t="shared" si="15"/>
        <v>1</v>
      </c>
      <c r="AI64" s="178">
        <f t="shared" si="16"/>
        <v>-0.25750446319580078</v>
      </c>
      <c r="AJ64" s="46">
        <f t="shared" si="17"/>
        <v>0.9999911761922482</v>
      </c>
      <c r="AK64" s="46">
        <f t="shared" si="18"/>
        <v>-3.3258567564189434E-3</v>
      </c>
      <c r="AL64" t="s">
        <v>311</v>
      </c>
      <c r="AM64">
        <v>3060</v>
      </c>
      <c r="AN64">
        <v>2100</v>
      </c>
      <c r="AO64">
        <v>1.4571429</v>
      </c>
      <c r="AP64">
        <v>4.7545E-3</v>
      </c>
      <c r="AQ64" t="b">
        <f t="shared" si="19"/>
        <v>1</v>
      </c>
      <c r="AR64" s="178">
        <f t="shared" si="20"/>
        <v>0</v>
      </c>
      <c r="AS64" s="178">
        <f t="shared" si="21"/>
        <v>0</v>
      </c>
      <c r="AT64" s="179">
        <f t="shared" si="22"/>
        <v>1.0000000294117648</v>
      </c>
      <c r="AU64" s="179">
        <f t="shared" si="23"/>
        <v>1.0000102175236365</v>
      </c>
      <c r="AV64" t="s">
        <v>311</v>
      </c>
      <c r="AW64">
        <v>947131646</v>
      </c>
      <c r="AX64">
        <v>4.7545E-3</v>
      </c>
      <c r="AY64">
        <v>900618.28</v>
      </c>
      <c r="AZ64" t="b">
        <f t="shared" si="24"/>
        <v>1</v>
      </c>
      <c r="BA64" s="178">
        <f t="shared" si="25"/>
        <v>-0.25750446319580078</v>
      </c>
      <c r="BB64" s="46">
        <f t="shared" si="26"/>
        <v>1.0000102175236365</v>
      </c>
      <c r="BC64" s="46">
        <f t="shared" si="27"/>
        <v>-3.3769395668059587E-4</v>
      </c>
      <c r="BD64" t="s">
        <v>311</v>
      </c>
      <c r="BE64">
        <v>15726536</v>
      </c>
      <c r="BF64" t="b">
        <f t="shared" si="28"/>
        <v>1</v>
      </c>
      <c r="BG64" s="178">
        <f t="shared" si="29"/>
        <v>0</v>
      </c>
      <c r="BH64">
        <v>48</v>
      </c>
      <c r="BI64" t="s">
        <v>311</v>
      </c>
      <c r="BJ64">
        <v>15726536</v>
      </c>
      <c r="BK64">
        <v>2323296.54</v>
      </c>
      <c r="BL64">
        <v>900618.28</v>
      </c>
      <c r="BM64">
        <v>18950451</v>
      </c>
      <c r="BN64" t="b">
        <f t="shared" si="30"/>
        <v>1</v>
      </c>
      <c r="BO64" s="46">
        <f t="shared" si="31"/>
        <v>0</v>
      </c>
      <c r="BP64" s="46">
        <f t="shared" si="32"/>
        <v>-3.3258567564189434E-3</v>
      </c>
      <c r="BQ64" s="46">
        <f t="shared" si="33"/>
        <v>-3.3769395668059587E-4</v>
      </c>
      <c r="BR64" s="46">
        <f t="shared" si="34"/>
        <v>0.17633644863963127</v>
      </c>
    </row>
    <row r="65" spans="1:70" x14ac:dyDescent="0.25">
      <c r="A65" s="41" t="s">
        <v>481</v>
      </c>
      <c r="B65" s="41" t="s">
        <v>83</v>
      </c>
      <c r="C65" s="84" t="s">
        <v>312</v>
      </c>
      <c r="D65" s="84"/>
      <c r="E65" s="84"/>
      <c r="F65" s="84"/>
      <c r="G65" s="42">
        <v>36059721</v>
      </c>
      <c r="H65" s="43">
        <v>8717</v>
      </c>
      <c r="I65" s="44">
        <v>3961</v>
      </c>
      <c r="J65" s="45">
        <v>3.6185609006999999</v>
      </c>
      <c r="K65" s="37">
        <f t="shared" si="3"/>
        <v>2.1100831671258913E-2</v>
      </c>
      <c r="L65" s="37">
        <f t="shared" si="4"/>
        <v>6.0135434596169683E-3</v>
      </c>
      <c r="M65" s="38">
        <f t="shared" si="5"/>
        <v>2.2007068921989394</v>
      </c>
      <c r="N65" s="37">
        <f t="shared" si="6"/>
        <v>7.1805958902014747E-3</v>
      </c>
      <c r="O65" s="39">
        <f t="shared" si="1"/>
        <v>36059721</v>
      </c>
      <c r="P65" s="39">
        <f t="shared" si="7"/>
        <v>4556493.8533984553</v>
      </c>
      <c r="Q65" s="39">
        <f t="shared" si="8"/>
        <v>1360193.9213192784</v>
      </c>
      <c r="R65" s="39">
        <f t="shared" si="9"/>
        <v>41976408.774717733</v>
      </c>
      <c r="S65" t="s">
        <v>312</v>
      </c>
      <c r="T65">
        <v>3961</v>
      </c>
      <c r="U65">
        <v>3.6185610000000001</v>
      </c>
      <c r="V65">
        <v>5.8313000000000002E-3</v>
      </c>
      <c r="W65">
        <v>2.1100799999999999E-2</v>
      </c>
      <c r="X65">
        <v>6.0134999999999997E-3</v>
      </c>
      <c r="Y65" t="b">
        <f t="shared" si="10"/>
        <v>1</v>
      </c>
      <c r="Z65" s="178">
        <f t="shared" si="11"/>
        <v>0</v>
      </c>
      <c r="AA65" s="180">
        <f t="shared" si="12"/>
        <v>9.9300000222513063E-8</v>
      </c>
      <c r="AB65" s="180">
        <f t="shared" si="13"/>
        <v>0.99999849905162941</v>
      </c>
      <c r="AC65" s="180">
        <f t="shared" si="14"/>
        <v>0.9999927730435042</v>
      </c>
      <c r="AD65" t="s">
        <v>312</v>
      </c>
      <c r="AE65">
        <v>947131646</v>
      </c>
      <c r="AF65">
        <v>6.0134999999999997E-3</v>
      </c>
      <c r="AG65">
        <v>4556493.8499999996</v>
      </c>
      <c r="AH65" t="b">
        <f t="shared" si="15"/>
        <v>1</v>
      </c>
      <c r="AI65" s="178">
        <f t="shared" si="16"/>
        <v>-0.25750446319580078</v>
      </c>
      <c r="AJ65" s="46">
        <f t="shared" si="17"/>
        <v>0.9999927730435042</v>
      </c>
      <c r="AK65" s="46">
        <f t="shared" si="18"/>
        <v>-3.3984556794166565E-3</v>
      </c>
      <c r="AL65" t="s">
        <v>312</v>
      </c>
      <c r="AM65">
        <v>8717</v>
      </c>
      <c r="AN65">
        <v>3961</v>
      </c>
      <c r="AO65">
        <v>2.2007069000000001</v>
      </c>
      <c r="AP65">
        <v>7.1805999999999997E-3</v>
      </c>
      <c r="AQ65" t="b">
        <f t="shared" si="19"/>
        <v>1</v>
      </c>
      <c r="AR65" s="178">
        <f t="shared" si="20"/>
        <v>0</v>
      </c>
      <c r="AS65" s="178">
        <f t="shared" si="21"/>
        <v>0</v>
      </c>
      <c r="AT65" s="179">
        <f t="shared" si="22"/>
        <v>1.0000000035447978</v>
      </c>
      <c r="AU65" s="179">
        <f t="shared" si="23"/>
        <v>1.0000005723478369</v>
      </c>
      <c r="AV65" t="s">
        <v>312</v>
      </c>
      <c r="AW65">
        <v>947131646</v>
      </c>
      <c r="AX65">
        <v>7.1805999999999997E-3</v>
      </c>
      <c r="AY65">
        <v>1360193.92</v>
      </c>
      <c r="AZ65" t="b">
        <f t="shared" si="24"/>
        <v>1</v>
      </c>
      <c r="BA65" s="178">
        <f t="shared" si="25"/>
        <v>-0.25750446319580078</v>
      </c>
      <c r="BB65" s="46">
        <f t="shared" si="26"/>
        <v>1.0000005723478369</v>
      </c>
      <c r="BC65" s="46">
        <f t="shared" si="27"/>
        <v>-1.319278497248888E-3</v>
      </c>
      <c r="BD65" t="s">
        <v>312</v>
      </c>
      <c r="BE65">
        <v>36059721</v>
      </c>
      <c r="BF65" t="b">
        <f t="shared" si="28"/>
        <v>1</v>
      </c>
      <c r="BG65" s="178">
        <f t="shared" si="29"/>
        <v>0</v>
      </c>
      <c r="BH65">
        <v>49</v>
      </c>
      <c r="BI65" t="s">
        <v>312</v>
      </c>
      <c r="BJ65">
        <v>36059721</v>
      </c>
      <c r="BK65">
        <v>4556493.8499999996</v>
      </c>
      <c r="BL65">
        <v>1360193.92</v>
      </c>
      <c r="BM65">
        <v>41976409</v>
      </c>
      <c r="BN65" t="b">
        <f t="shared" si="30"/>
        <v>1</v>
      </c>
      <c r="BO65" s="46">
        <f t="shared" si="31"/>
        <v>0</v>
      </c>
      <c r="BP65" s="46">
        <f t="shared" si="32"/>
        <v>-3.3984556794166565E-3</v>
      </c>
      <c r="BQ65" s="46">
        <f t="shared" si="33"/>
        <v>-1.319278497248888E-3</v>
      </c>
      <c r="BR65" s="46">
        <f t="shared" si="34"/>
        <v>0.22528226673603058</v>
      </c>
    </row>
    <row r="66" spans="1:70" x14ac:dyDescent="0.25">
      <c r="A66" s="41" t="s">
        <v>481</v>
      </c>
      <c r="B66" s="41" t="s">
        <v>84</v>
      </c>
      <c r="C66" s="84" t="s">
        <v>313</v>
      </c>
      <c r="D66" s="84"/>
      <c r="E66" s="84"/>
      <c r="F66" s="84"/>
      <c r="G66" s="42">
        <v>59816214</v>
      </c>
      <c r="H66" s="43">
        <v>10919</v>
      </c>
      <c r="I66" s="44">
        <v>5511</v>
      </c>
      <c r="J66" s="45">
        <v>3.5795646654</v>
      </c>
      <c r="K66" s="37">
        <f t="shared" si="3"/>
        <v>2.9041528337886372E-2</v>
      </c>
      <c r="L66" s="37">
        <f t="shared" si="4"/>
        <v>8.2765691662976017E-3</v>
      </c>
      <c r="M66" s="38">
        <f t="shared" si="5"/>
        <v>1.9813101070586101</v>
      </c>
      <c r="N66" s="37">
        <f t="shared" si="6"/>
        <v>6.4647351550501751E-3</v>
      </c>
      <c r="O66" s="39">
        <f t="shared" si="1"/>
        <v>59816214</v>
      </c>
      <c r="P66" s="39">
        <f t="shared" si="7"/>
        <v>6271200.4638716392</v>
      </c>
      <c r="Q66" s="39">
        <f t="shared" si="8"/>
        <v>1224591.0500042867</v>
      </c>
      <c r="R66" s="39">
        <f t="shared" si="9"/>
        <v>67312005.513875932</v>
      </c>
      <c r="S66" t="s">
        <v>313</v>
      </c>
      <c r="T66">
        <v>5511</v>
      </c>
      <c r="U66">
        <v>3.5795650000000001</v>
      </c>
      <c r="V66">
        <v>8.1130999999999998E-3</v>
      </c>
      <c r="W66">
        <v>2.9041500000000001E-2</v>
      </c>
      <c r="X66">
        <v>8.2766000000000003E-3</v>
      </c>
      <c r="Y66" t="b">
        <f t="shared" si="10"/>
        <v>1</v>
      </c>
      <c r="Z66" s="178">
        <f t="shared" si="11"/>
        <v>0</v>
      </c>
      <c r="AA66" s="180">
        <f t="shared" si="12"/>
        <v>3.3460000015139713E-7</v>
      </c>
      <c r="AB66" s="180">
        <f t="shared" si="13"/>
        <v>0.99999902422882014</v>
      </c>
      <c r="AC66" s="180">
        <f t="shared" si="14"/>
        <v>1.0000037254207363</v>
      </c>
      <c r="AD66" t="s">
        <v>313</v>
      </c>
      <c r="AE66">
        <v>947131646</v>
      </c>
      <c r="AF66">
        <v>8.2766000000000003E-3</v>
      </c>
      <c r="AG66">
        <v>6271200.46</v>
      </c>
      <c r="AH66" t="b">
        <f t="shared" si="15"/>
        <v>1</v>
      </c>
      <c r="AI66" s="178">
        <f t="shared" si="16"/>
        <v>-0.25750446319580078</v>
      </c>
      <c r="AJ66" s="46">
        <f t="shared" si="17"/>
        <v>1.0000037254207363</v>
      </c>
      <c r="AK66" s="46">
        <f t="shared" si="18"/>
        <v>-3.871639259159565E-3</v>
      </c>
      <c r="AL66" t="s">
        <v>313</v>
      </c>
      <c r="AM66">
        <v>10919</v>
      </c>
      <c r="AN66">
        <v>5511</v>
      </c>
      <c r="AO66">
        <v>1.9813101</v>
      </c>
      <c r="AP66">
        <v>6.4647000000000003E-3</v>
      </c>
      <c r="AQ66" t="b">
        <f t="shared" si="19"/>
        <v>1</v>
      </c>
      <c r="AR66" s="178">
        <f t="shared" si="20"/>
        <v>0</v>
      </c>
      <c r="AS66" s="178">
        <f t="shared" si="21"/>
        <v>0</v>
      </c>
      <c r="AT66" s="179">
        <f t="shared" si="22"/>
        <v>0.99999999643740267</v>
      </c>
      <c r="AU66" s="179">
        <f t="shared" si="23"/>
        <v>0.99999456202778125</v>
      </c>
      <c r="AV66" t="s">
        <v>313</v>
      </c>
      <c r="AW66">
        <v>947131646</v>
      </c>
      <c r="AX66">
        <v>6.4647000000000003E-3</v>
      </c>
      <c r="AY66">
        <v>1224591.05</v>
      </c>
      <c r="AZ66" t="b">
        <f t="shared" si="24"/>
        <v>1</v>
      </c>
      <c r="BA66" s="178">
        <f t="shared" si="25"/>
        <v>-0.25750446319580078</v>
      </c>
      <c r="BB66" s="46">
        <f t="shared" si="26"/>
        <v>0.99999456202778125</v>
      </c>
      <c r="BC66" s="46">
        <f t="shared" si="27"/>
        <v>-4.2866449803113937E-6</v>
      </c>
      <c r="BD66" t="s">
        <v>313</v>
      </c>
      <c r="BE66">
        <v>59816214</v>
      </c>
      <c r="BF66" t="b">
        <f t="shared" si="28"/>
        <v>1</v>
      </c>
      <c r="BG66" s="178">
        <f t="shared" si="29"/>
        <v>0</v>
      </c>
      <c r="BH66">
        <v>50</v>
      </c>
      <c r="BI66" t="s">
        <v>313</v>
      </c>
      <c r="BJ66">
        <v>59816214</v>
      </c>
      <c r="BK66">
        <v>6271200.46</v>
      </c>
      <c r="BL66">
        <v>1224591.05</v>
      </c>
      <c r="BM66">
        <v>67312006</v>
      </c>
      <c r="BN66" t="b">
        <f t="shared" si="30"/>
        <v>1</v>
      </c>
      <c r="BO66" s="46">
        <f t="shared" si="31"/>
        <v>0</v>
      </c>
      <c r="BP66" s="46">
        <f t="shared" si="32"/>
        <v>-3.871639259159565E-3</v>
      </c>
      <c r="BQ66" s="46">
        <f t="shared" si="33"/>
        <v>-4.2866449803113937E-6</v>
      </c>
      <c r="BR66" s="46">
        <f t="shared" si="34"/>
        <v>0.48612406849861145</v>
      </c>
    </row>
    <row r="67" spans="1:70" x14ac:dyDescent="0.25">
      <c r="A67" s="41" t="s">
        <v>481</v>
      </c>
      <c r="B67" s="41" t="s">
        <v>85</v>
      </c>
      <c r="C67" s="84" t="s">
        <v>314</v>
      </c>
      <c r="D67" s="84"/>
      <c r="E67" s="84"/>
      <c r="F67" s="84"/>
      <c r="G67" s="42">
        <v>22636370</v>
      </c>
      <c r="H67" s="43">
        <v>3096</v>
      </c>
      <c r="I67" s="44">
        <v>3292</v>
      </c>
      <c r="J67" s="45">
        <v>3.4378466458000001</v>
      </c>
      <c r="K67" s="37">
        <f t="shared" si="3"/>
        <v>1.6661157537192391E-2</v>
      </c>
      <c r="L67" s="37">
        <f t="shared" si="4"/>
        <v>4.7482770583825796E-3</v>
      </c>
      <c r="M67" s="38">
        <f t="shared" si="5"/>
        <v>0.9404617253948967</v>
      </c>
      <c r="N67" s="37">
        <f t="shared" si="6"/>
        <v>3.0685938341905822E-3</v>
      </c>
      <c r="O67" s="39">
        <f t="shared" si="1"/>
        <v>22636370</v>
      </c>
      <c r="P67" s="39">
        <f t="shared" si="7"/>
        <v>3597794.7737541068</v>
      </c>
      <c r="Q67" s="39">
        <f t="shared" si="8"/>
        <v>581272.46597451065</v>
      </c>
      <c r="R67" s="39">
        <f t="shared" si="9"/>
        <v>26815437.239728615</v>
      </c>
      <c r="S67" t="s">
        <v>314</v>
      </c>
      <c r="T67">
        <v>3292</v>
      </c>
      <c r="U67">
        <v>3.4378470000000001</v>
      </c>
      <c r="V67">
        <v>4.8463999999999998E-3</v>
      </c>
      <c r="W67">
        <v>1.6661200000000001E-2</v>
      </c>
      <c r="X67">
        <v>4.7482999999999996E-3</v>
      </c>
      <c r="Y67" t="b">
        <f t="shared" si="10"/>
        <v>1</v>
      </c>
      <c r="Z67" s="178">
        <f t="shared" si="11"/>
        <v>0</v>
      </c>
      <c r="AA67" s="180">
        <f t="shared" si="12"/>
        <v>3.5419999999675156E-7</v>
      </c>
      <c r="AB67" s="180">
        <f t="shared" si="13"/>
        <v>1.0000025486108943</v>
      </c>
      <c r="AC67" s="180">
        <f t="shared" si="14"/>
        <v>1.0000048315667216</v>
      </c>
      <c r="AD67" t="s">
        <v>314</v>
      </c>
      <c r="AE67">
        <v>947131646</v>
      </c>
      <c r="AF67">
        <v>4.7482999999999996E-3</v>
      </c>
      <c r="AG67">
        <v>3597794.77</v>
      </c>
      <c r="AH67" t="b">
        <f t="shared" si="15"/>
        <v>1</v>
      </c>
      <c r="AI67" s="178">
        <f t="shared" si="16"/>
        <v>-0.25750446319580078</v>
      </c>
      <c r="AJ67" s="46">
        <f t="shared" si="17"/>
        <v>1.0000048315667216</v>
      </c>
      <c r="AK67" s="46">
        <f t="shared" si="18"/>
        <v>-3.7541068159043789E-3</v>
      </c>
      <c r="AL67" t="s">
        <v>314</v>
      </c>
      <c r="AM67">
        <v>3096</v>
      </c>
      <c r="AN67">
        <v>3292</v>
      </c>
      <c r="AO67">
        <v>0.94046169999999996</v>
      </c>
      <c r="AP67">
        <v>3.0685999999999999E-3</v>
      </c>
      <c r="AQ67" t="b">
        <f t="shared" si="19"/>
        <v>1</v>
      </c>
      <c r="AR67" s="178">
        <f t="shared" si="20"/>
        <v>0</v>
      </c>
      <c r="AS67" s="178">
        <f t="shared" si="21"/>
        <v>0</v>
      </c>
      <c r="AT67" s="179">
        <f t="shared" si="22"/>
        <v>0.99999997299741594</v>
      </c>
      <c r="AU67" s="179">
        <f t="shared" si="23"/>
        <v>1.0000020093273176</v>
      </c>
      <c r="AV67" t="s">
        <v>314</v>
      </c>
      <c r="AW67">
        <v>947131646</v>
      </c>
      <c r="AX67">
        <v>3.0685999999999999E-3</v>
      </c>
      <c r="AY67">
        <v>581272.47</v>
      </c>
      <c r="AZ67" t="b">
        <f t="shared" si="24"/>
        <v>1</v>
      </c>
      <c r="BA67" s="178">
        <f t="shared" si="25"/>
        <v>-0.25750446319580078</v>
      </c>
      <c r="BB67" s="46">
        <f t="shared" si="26"/>
        <v>1.0000020093273176</v>
      </c>
      <c r="BC67" s="46">
        <f t="shared" si="27"/>
        <v>4.0254893247038126E-3</v>
      </c>
      <c r="BD67" t="s">
        <v>314</v>
      </c>
      <c r="BE67">
        <v>22636370</v>
      </c>
      <c r="BF67" t="b">
        <f t="shared" si="28"/>
        <v>1</v>
      </c>
      <c r="BG67" s="178">
        <f t="shared" si="29"/>
        <v>0</v>
      </c>
      <c r="BH67">
        <v>51</v>
      </c>
      <c r="BI67" t="s">
        <v>314</v>
      </c>
      <c r="BJ67">
        <v>22636370</v>
      </c>
      <c r="BK67">
        <v>3597794.77</v>
      </c>
      <c r="BL67">
        <v>581272.47</v>
      </c>
      <c r="BM67">
        <v>26815437</v>
      </c>
      <c r="BN67" t="b">
        <f t="shared" si="30"/>
        <v>1</v>
      </c>
      <c r="BO67" s="46">
        <f t="shared" si="31"/>
        <v>0</v>
      </c>
      <c r="BP67" s="46">
        <f t="shared" si="32"/>
        <v>-3.7541068159043789E-3</v>
      </c>
      <c r="BQ67" s="46">
        <f t="shared" si="33"/>
        <v>4.0254893247038126E-3</v>
      </c>
      <c r="BR67" s="46">
        <f t="shared" si="34"/>
        <v>-0.23972861468791962</v>
      </c>
    </row>
    <row r="68" spans="1:70" x14ac:dyDescent="0.25">
      <c r="A68" s="41" t="s">
        <v>481</v>
      </c>
      <c r="B68" s="41" t="s">
        <v>86</v>
      </c>
      <c r="C68" s="84" t="s">
        <v>315</v>
      </c>
      <c r="D68" s="84"/>
      <c r="E68" s="84"/>
      <c r="F68" s="84"/>
      <c r="G68" s="42">
        <v>1227150</v>
      </c>
      <c r="H68" s="43">
        <v>260</v>
      </c>
      <c r="I68" s="44">
        <v>414</v>
      </c>
      <c r="J68" s="45">
        <v>3.5161694402000001</v>
      </c>
      <c r="K68" s="37">
        <f t="shared" si="3"/>
        <v>2.1430336012336808E-3</v>
      </c>
      <c r="L68" s="37">
        <f t="shared" si="4"/>
        <v>6.1074491741440083E-4</v>
      </c>
      <c r="M68" s="38">
        <f t="shared" si="5"/>
        <v>0.6280193236714976</v>
      </c>
      <c r="N68" s="37">
        <f t="shared" si="6"/>
        <v>2.0491383884460573E-3</v>
      </c>
      <c r="O68" s="39">
        <f t="shared" si="1"/>
        <v>1227150</v>
      </c>
      <c r="P68" s="39">
        <f t="shared" si="7"/>
        <v>462764.67125928402</v>
      </c>
      <c r="Q68" s="39">
        <f t="shared" si="8"/>
        <v>388160.76305167272</v>
      </c>
      <c r="R68" s="39">
        <f t="shared" si="9"/>
        <v>2078075.4343109569</v>
      </c>
      <c r="S68" t="s">
        <v>315</v>
      </c>
      <c r="T68">
        <v>414</v>
      </c>
      <c r="U68">
        <v>3.5161690000000001</v>
      </c>
      <c r="V68">
        <v>6.0950000000000002E-4</v>
      </c>
      <c r="W68">
        <v>2.1429999999999999E-3</v>
      </c>
      <c r="X68">
        <v>6.1070000000000004E-4</v>
      </c>
      <c r="Y68" t="b">
        <f t="shared" si="10"/>
        <v>1</v>
      </c>
      <c r="Z68" s="178">
        <f t="shared" si="11"/>
        <v>0</v>
      </c>
      <c r="AA68" s="180">
        <f t="shared" si="12"/>
        <v>-4.4020000000699611E-7</v>
      </c>
      <c r="AB68" s="180">
        <f t="shared" si="13"/>
        <v>0.99998432071542809</v>
      </c>
      <c r="AC68" s="180">
        <f t="shared" si="14"/>
        <v>0.99992645470617925</v>
      </c>
      <c r="AD68" t="s">
        <v>315</v>
      </c>
      <c r="AE68">
        <v>947131646</v>
      </c>
      <c r="AF68">
        <v>6.1070000000000004E-4</v>
      </c>
      <c r="AG68">
        <v>462764.67</v>
      </c>
      <c r="AH68" t="b">
        <f t="shared" si="15"/>
        <v>1</v>
      </c>
      <c r="AI68" s="178">
        <f t="shared" si="16"/>
        <v>-0.25750446319580078</v>
      </c>
      <c r="AJ68" s="46">
        <f t="shared" si="17"/>
        <v>0.99992645470617925</v>
      </c>
      <c r="AK68" s="46">
        <f t="shared" si="18"/>
        <v>-1.2592840357683599E-3</v>
      </c>
      <c r="AL68" t="s">
        <v>315</v>
      </c>
      <c r="AM68">
        <v>260</v>
      </c>
      <c r="AN68">
        <v>414</v>
      </c>
      <c r="AO68">
        <v>0.62801929999999995</v>
      </c>
      <c r="AP68">
        <v>2.0490999999999999E-3</v>
      </c>
      <c r="AQ68" t="b">
        <f t="shared" si="19"/>
        <v>1</v>
      </c>
      <c r="AR68" s="178">
        <f t="shared" si="20"/>
        <v>0</v>
      </c>
      <c r="AS68" s="178">
        <f t="shared" si="21"/>
        <v>0</v>
      </c>
      <c r="AT68" s="179">
        <f t="shared" si="22"/>
        <v>0.99999996230769217</v>
      </c>
      <c r="AU68" s="179">
        <f t="shared" si="23"/>
        <v>0.99998126605490689</v>
      </c>
      <c r="AV68" t="s">
        <v>315</v>
      </c>
      <c r="AW68">
        <v>947131646</v>
      </c>
      <c r="AX68">
        <v>2.0490999999999999E-3</v>
      </c>
      <c r="AY68">
        <v>388160.76</v>
      </c>
      <c r="AZ68" t="b">
        <f t="shared" si="24"/>
        <v>1</v>
      </c>
      <c r="BA68" s="178">
        <f t="shared" si="25"/>
        <v>-0.25750446319580078</v>
      </c>
      <c r="BB68" s="46">
        <f t="shared" si="26"/>
        <v>0.99998126605490689</v>
      </c>
      <c r="BC68" s="46">
        <f t="shared" si="27"/>
        <v>-3.0516727128997445E-3</v>
      </c>
      <c r="BD68" t="s">
        <v>315</v>
      </c>
      <c r="BE68">
        <v>1227150</v>
      </c>
      <c r="BF68" t="b">
        <f t="shared" si="28"/>
        <v>1</v>
      </c>
      <c r="BG68" s="178">
        <f t="shared" si="29"/>
        <v>0</v>
      </c>
      <c r="BH68">
        <v>52</v>
      </c>
      <c r="BI68" t="s">
        <v>315</v>
      </c>
      <c r="BJ68">
        <v>1227150</v>
      </c>
      <c r="BK68">
        <v>462764.67</v>
      </c>
      <c r="BL68">
        <v>388160.76</v>
      </c>
      <c r="BM68">
        <v>2078075</v>
      </c>
      <c r="BN68" t="b">
        <f t="shared" si="30"/>
        <v>1</v>
      </c>
      <c r="BO68" s="46">
        <f t="shared" si="31"/>
        <v>0</v>
      </c>
      <c r="BP68" s="46">
        <f t="shared" si="32"/>
        <v>-1.2592840357683599E-3</v>
      </c>
      <c r="BQ68" s="46">
        <f t="shared" si="33"/>
        <v>-3.0516727128997445E-3</v>
      </c>
      <c r="BR68" s="46">
        <f t="shared" si="34"/>
        <v>-0.43431095685809851</v>
      </c>
    </row>
    <row r="69" spans="1:70" x14ac:dyDescent="0.25">
      <c r="A69" s="41" t="s">
        <v>481</v>
      </c>
      <c r="B69" s="41" t="s">
        <v>87</v>
      </c>
      <c r="C69" s="84" t="s">
        <v>316</v>
      </c>
      <c r="D69" s="84"/>
      <c r="E69" s="84"/>
      <c r="F69" s="84"/>
      <c r="G69" s="42">
        <v>52461356</v>
      </c>
      <c r="H69" s="43">
        <v>10571</v>
      </c>
      <c r="I69" s="44">
        <v>5070</v>
      </c>
      <c r="J69" s="45">
        <v>3.3424997951000002</v>
      </c>
      <c r="K69" s="37">
        <f t="shared" si="3"/>
        <v>2.4948141177203991E-2</v>
      </c>
      <c r="L69" s="37">
        <f t="shared" si="4"/>
        <v>7.1099913758434791E-3</v>
      </c>
      <c r="M69" s="38">
        <f t="shared" si="5"/>
        <v>2.0850098619329387</v>
      </c>
      <c r="N69" s="37">
        <f t="shared" si="6"/>
        <v>6.8030928147208257E-3</v>
      </c>
      <c r="O69" s="39">
        <f t="shared" si="1"/>
        <v>52461356</v>
      </c>
      <c r="P69" s="39">
        <f t="shared" si="7"/>
        <v>5387278.2693434348</v>
      </c>
      <c r="Q69" s="39">
        <f t="shared" si="8"/>
        <v>1288684.8994498269</v>
      </c>
      <c r="R69" s="39">
        <f t="shared" si="9"/>
        <v>59137319.168793261</v>
      </c>
      <c r="S69" t="s">
        <v>316</v>
      </c>
      <c r="T69">
        <v>5070</v>
      </c>
      <c r="U69">
        <v>3.3424999999999998</v>
      </c>
      <c r="V69">
        <v>7.4638999999999999E-3</v>
      </c>
      <c r="W69">
        <v>2.4948100000000001E-2</v>
      </c>
      <c r="X69">
        <v>7.11E-3</v>
      </c>
      <c r="Y69" t="b">
        <f t="shared" si="10"/>
        <v>1</v>
      </c>
      <c r="Z69" s="178">
        <f t="shared" si="11"/>
        <v>0</v>
      </c>
      <c r="AA69" s="180">
        <f t="shared" si="12"/>
        <v>2.0489999963402283E-7</v>
      </c>
      <c r="AB69" s="180">
        <f t="shared" si="13"/>
        <v>0.99999834948809618</v>
      </c>
      <c r="AC69" s="180">
        <f t="shared" si="14"/>
        <v>1.0000012129630074</v>
      </c>
      <c r="AD69" t="s">
        <v>316</v>
      </c>
      <c r="AE69">
        <v>947131646</v>
      </c>
      <c r="AF69">
        <v>7.11E-3</v>
      </c>
      <c r="AG69">
        <v>5387278.2699999996</v>
      </c>
      <c r="AH69" t="b">
        <f t="shared" si="15"/>
        <v>1</v>
      </c>
      <c r="AI69" s="178">
        <f t="shared" si="16"/>
        <v>-0.25750446319580078</v>
      </c>
      <c r="AJ69" s="46">
        <f t="shared" si="17"/>
        <v>1.0000012129630074</v>
      </c>
      <c r="AK69" s="46">
        <f t="shared" si="18"/>
        <v>6.5656471997499466E-4</v>
      </c>
      <c r="AL69" t="s">
        <v>316</v>
      </c>
      <c r="AM69">
        <v>10571</v>
      </c>
      <c r="AN69">
        <v>5070</v>
      </c>
      <c r="AO69">
        <v>2.0850099000000002</v>
      </c>
      <c r="AP69">
        <v>6.8031000000000003E-3</v>
      </c>
      <c r="AQ69" t="b">
        <f t="shared" si="19"/>
        <v>1</v>
      </c>
      <c r="AR69" s="178">
        <f t="shared" si="20"/>
        <v>0</v>
      </c>
      <c r="AS69" s="178">
        <f t="shared" si="21"/>
        <v>0</v>
      </c>
      <c r="AT69" s="179">
        <f t="shared" si="22"/>
        <v>1.0000000182574971</v>
      </c>
      <c r="AU69" s="179">
        <f t="shared" si="23"/>
        <v>1.000001056178325</v>
      </c>
      <c r="AV69" t="s">
        <v>316</v>
      </c>
      <c r="AW69">
        <v>947131646</v>
      </c>
      <c r="AX69">
        <v>6.8031000000000003E-3</v>
      </c>
      <c r="AY69">
        <v>1288684.8999999999</v>
      </c>
      <c r="AZ69" t="b">
        <f t="shared" si="24"/>
        <v>1</v>
      </c>
      <c r="BA69" s="178">
        <f t="shared" si="25"/>
        <v>-0.25750446319580078</v>
      </c>
      <c r="BB69" s="46">
        <f t="shared" si="26"/>
        <v>1.000001056178325</v>
      </c>
      <c r="BC69" s="46">
        <f t="shared" si="27"/>
        <v>5.5017299018800259E-4</v>
      </c>
      <c r="BD69" t="s">
        <v>316</v>
      </c>
      <c r="BE69">
        <v>52461356</v>
      </c>
      <c r="BF69" t="b">
        <f t="shared" si="28"/>
        <v>1</v>
      </c>
      <c r="BG69" s="178">
        <f t="shared" si="29"/>
        <v>0</v>
      </c>
      <c r="BH69">
        <v>53</v>
      </c>
      <c r="BI69" t="s">
        <v>316</v>
      </c>
      <c r="BJ69">
        <v>52461356</v>
      </c>
      <c r="BK69">
        <v>5387278.2699999996</v>
      </c>
      <c r="BL69">
        <v>1288684.8999999999</v>
      </c>
      <c r="BM69">
        <v>59137319</v>
      </c>
      <c r="BN69" t="b">
        <f t="shared" si="30"/>
        <v>1</v>
      </c>
      <c r="BO69" s="46">
        <f t="shared" si="31"/>
        <v>0</v>
      </c>
      <c r="BP69" s="46">
        <f t="shared" si="32"/>
        <v>6.5656471997499466E-4</v>
      </c>
      <c r="BQ69" s="46">
        <f t="shared" si="33"/>
        <v>5.5017299018800259E-4</v>
      </c>
      <c r="BR69" s="46">
        <f t="shared" si="34"/>
        <v>-0.16879326105117798</v>
      </c>
    </row>
    <row r="70" spans="1:70" x14ac:dyDescent="0.25">
      <c r="A70" s="41" t="s">
        <v>481</v>
      </c>
      <c r="B70" s="41" t="s">
        <v>88</v>
      </c>
      <c r="C70" s="84" t="s">
        <v>317</v>
      </c>
      <c r="D70" s="84"/>
      <c r="E70" s="84"/>
      <c r="F70" s="84"/>
      <c r="G70" s="42">
        <v>16308032</v>
      </c>
      <c r="H70" s="43">
        <v>5753</v>
      </c>
      <c r="I70" s="44">
        <v>5237</v>
      </c>
      <c r="J70" s="45">
        <v>3.6136720976999999</v>
      </c>
      <c r="K70" s="37">
        <f t="shared" si="3"/>
        <v>2.7860580471411725E-2</v>
      </c>
      <c r="L70" s="37">
        <f t="shared" si="4"/>
        <v>7.9400098576775397E-3</v>
      </c>
      <c r="M70" s="38">
        <f t="shared" si="5"/>
        <v>1.0985296925720833</v>
      </c>
      <c r="N70" s="37">
        <f t="shared" si="6"/>
        <v>3.5843472948210876E-3</v>
      </c>
      <c r="O70" s="39">
        <f t="shared" si="1"/>
        <v>16308032</v>
      </c>
      <c r="P70" s="39">
        <f t="shared" si="7"/>
        <v>6016187.6862423541</v>
      </c>
      <c r="Q70" s="39">
        <f t="shared" si="8"/>
        <v>678969.75082050578</v>
      </c>
      <c r="R70" s="39">
        <f t="shared" si="9"/>
        <v>23003189.43706286</v>
      </c>
      <c r="S70" t="s">
        <v>317</v>
      </c>
      <c r="T70">
        <v>5237</v>
      </c>
      <c r="U70">
        <v>3.6136720000000002</v>
      </c>
      <c r="V70">
        <v>7.7098000000000002E-3</v>
      </c>
      <c r="W70">
        <v>2.7860599999999999E-2</v>
      </c>
      <c r="X70">
        <v>7.9399999999999991E-3</v>
      </c>
      <c r="Y70" t="b">
        <f t="shared" si="10"/>
        <v>1</v>
      </c>
      <c r="Z70" s="178">
        <f t="shared" si="11"/>
        <v>0</v>
      </c>
      <c r="AA70" s="180">
        <f t="shared" si="12"/>
        <v>-9.7699999646039259E-8</v>
      </c>
      <c r="AB70" s="180">
        <f t="shared" si="13"/>
        <v>1.0000007009397487</v>
      </c>
      <c r="AC70" s="180">
        <f t="shared" si="14"/>
        <v>0.99999875848044051</v>
      </c>
      <c r="AD70" t="s">
        <v>317</v>
      </c>
      <c r="AE70">
        <v>947131646</v>
      </c>
      <c r="AF70">
        <v>7.9399999999999991E-3</v>
      </c>
      <c r="AG70">
        <v>6016187.6799999997</v>
      </c>
      <c r="AH70" t="b">
        <f t="shared" si="15"/>
        <v>1</v>
      </c>
      <c r="AI70" s="178">
        <f t="shared" si="16"/>
        <v>-0.25750446319580078</v>
      </c>
      <c r="AJ70" s="46">
        <f t="shared" si="17"/>
        <v>0.99999875848044051</v>
      </c>
      <c r="AK70" s="46">
        <f t="shared" si="18"/>
        <v>-6.2423544004559517E-3</v>
      </c>
      <c r="AL70" t="s">
        <v>317</v>
      </c>
      <c r="AM70">
        <v>5753</v>
      </c>
      <c r="AN70">
        <v>5237</v>
      </c>
      <c r="AO70">
        <v>1.0985297000000001</v>
      </c>
      <c r="AP70">
        <v>3.5842999999999999E-3</v>
      </c>
      <c r="AQ70" t="b">
        <f t="shared" si="19"/>
        <v>1</v>
      </c>
      <c r="AR70" s="178">
        <f t="shared" si="20"/>
        <v>0</v>
      </c>
      <c r="AS70" s="178">
        <f t="shared" si="21"/>
        <v>0</v>
      </c>
      <c r="AT70" s="179">
        <f t="shared" si="22"/>
        <v>1.0000000067616894</v>
      </c>
      <c r="AU70" s="179">
        <f t="shared" si="23"/>
        <v>0.99998680517896354</v>
      </c>
      <c r="AV70" t="s">
        <v>317</v>
      </c>
      <c r="AW70">
        <v>947131646</v>
      </c>
      <c r="AX70">
        <v>3.5842999999999999E-3</v>
      </c>
      <c r="AY70">
        <v>678969.75</v>
      </c>
      <c r="AZ70" t="b">
        <f t="shared" si="24"/>
        <v>1</v>
      </c>
      <c r="BA70" s="178">
        <f t="shared" si="25"/>
        <v>-0.25750446319580078</v>
      </c>
      <c r="BB70" s="46">
        <f t="shared" si="26"/>
        <v>0.99998680517896354</v>
      </c>
      <c r="BC70" s="46">
        <f t="shared" si="27"/>
        <v>-8.2050578203052282E-4</v>
      </c>
      <c r="BD70" t="s">
        <v>317</v>
      </c>
      <c r="BE70">
        <v>16308032</v>
      </c>
      <c r="BF70" t="b">
        <f t="shared" si="28"/>
        <v>1</v>
      </c>
      <c r="BG70" s="178">
        <f t="shared" si="29"/>
        <v>0</v>
      </c>
      <c r="BH70">
        <v>54</v>
      </c>
      <c r="BI70" t="s">
        <v>317</v>
      </c>
      <c r="BJ70">
        <v>16308032</v>
      </c>
      <c r="BK70">
        <v>6016187.6799999997</v>
      </c>
      <c r="BL70">
        <v>678969.75</v>
      </c>
      <c r="BM70">
        <v>23003189</v>
      </c>
      <c r="BN70" t="b">
        <f t="shared" si="30"/>
        <v>1</v>
      </c>
      <c r="BO70" s="46">
        <f t="shared" si="31"/>
        <v>0</v>
      </c>
      <c r="BP70" s="46">
        <f t="shared" si="32"/>
        <v>-6.2423544004559517E-3</v>
      </c>
      <c r="BQ70" s="46">
        <f t="shared" si="33"/>
        <v>-8.2050578203052282E-4</v>
      </c>
      <c r="BR70" s="46">
        <f t="shared" si="34"/>
        <v>-0.43706285953521729</v>
      </c>
    </row>
    <row r="71" spans="1:70" x14ac:dyDescent="0.25">
      <c r="A71" s="41" t="s">
        <v>481</v>
      </c>
      <c r="B71" s="41" t="s">
        <v>89</v>
      </c>
      <c r="C71" s="84" t="s">
        <v>318</v>
      </c>
      <c r="D71" s="84"/>
      <c r="E71" s="84"/>
      <c r="F71" s="84"/>
      <c r="G71" s="42">
        <v>5342121</v>
      </c>
      <c r="H71" s="43">
        <v>1350</v>
      </c>
      <c r="I71" s="44">
        <v>1368</v>
      </c>
      <c r="J71" s="45">
        <v>3.5073933186000001</v>
      </c>
      <c r="K71" s="37">
        <f t="shared" si="3"/>
        <v>7.0636539036798441E-3</v>
      </c>
      <c r="L71" s="37">
        <f t="shared" si="4"/>
        <v>2.0130765647180531E-3</v>
      </c>
      <c r="M71" s="38">
        <f t="shared" si="5"/>
        <v>0.98684210526315785</v>
      </c>
      <c r="N71" s="37">
        <f t="shared" si="6"/>
        <v>3.2199264656503071E-3</v>
      </c>
      <c r="O71" s="39">
        <f t="shared" si="1"/>
        <v>5342121</v>
      </c>
      <c r="P71" s="39">
        <f t="shared" si="7"/>
        <v>1525318.8166270491</v>
      </c>
      <c r="Q71" s="39">
        <f t="shared" si="8"/>
        <v>609938.85084789654</v>
      </c>
      <c r="R71" s="39">
        <f t="shared" si="9"/>
        <v>7477378.6674749451</v>
      </c>
      <c r="S71" t="s">
        <v>318</v>
      </c>
      <c r="T71">
        <v>1368</v>
      </c>
      <c r="U71">
        <v>3.507393</v>
      </c>
      <c r="V71">
        <v>2.0138999999999999E-3</v>
      </c>
      <c r="W71">
        <v>7.0637E-3</v>
      </c>
      <c r="X71">
        <v>2.0130999999999999E-3</v>
      </c>
      <c r="Y71" t="b">
        <f t="shared" si="10"/>
        <v>1</v>
      </c>
      <c r="Z71" s="178">
        <f t="shared" si="11"/>
        <v>0</v>
      </c>
      <c r="AA71" s="180">
        <f t="shared" si="12"/>
        <v>-3.1860000015981882E-7</v>
      </c>
      <c r="AB71" s="180">
        <f t="shared" si="13"/>
        <v>1.0000065258463657</v>
      </c>
      <c r="AC71" s="180">
        <f t="shared" si="14"/>
        <v>1.0000116415253932</v>
      </c>
      <c r="AD71" t="s">
        <v>318</v>
      </c>
      <c r="AE71">
        <v>947131646</v>
      </c>
      <c r="AF71">
        <v>2.0130999999999999E-3</v>
      </c>
      <c r="AG71">
        <v>1525318.82</v>
      </c>
      <c r="AH71" t="b">
        <f t="shared" si="15"/>
        <v>1</v>
      </c>
      <c r="AI71" s="178">
        <f t="shared" si="16"/>
        <v>-0.25750446319580078</v>
      </c>
      <c r="AJ71" s="46">
        <f t="shared" si="17"/>
        <v>1.0000116415253932</v>
      </c>
      <c r="AK71" s="46">
        <f t="shared" si="18"/>
        <v>3.3729509450495243E-3</v>
      </c>
      <c r="AL71" t="s">
        <v>318</v>
      </c>
      <c r="AM71">
        <v>1350</v>
      </c>
      <c r="AN71">
        <v>1368</v>
      </c>
      <c r="AO71">
        <v>0.98684210000000006</v>
      </c>
      <c r="AP71">
        <v>3.2198999999999999E-3</v>
      </c>
      <c r="AQ71" t="b">
        <f t="shared" si="19"/>
        <v>1</v>
      </c>
      <c r="AR71" s="178">
        <f t="shared" si="20"/>
        <v>0</v>
      </c>
      <c r="AS71" s="178">
        <f t="shared" si="21"/>
        <v>0</v>
      </c>
      <c r="AT71" s="179">
        <f t="shared" si="22"/>
        <v>0.99999999466666678</v>
      </c>
      <c r="AU71" s="179">
        <f t="shared" si="23"/>
        <v>0.99999178066623895</v>
      </c>
      <c r="AV71" t="s">
        <v>318</v>
      </c>
      <c r="AW71">
        <v>947131646</v>
      </c>
      <c r="AX71">
        <v>3.2198999999999999E-3</v>
      </c>
      <c r="AY71">
        <v>609938.85</v>
      </c>
      <c r="AZ71" t="b">
        <f t="shared" si="24"/>
        <v>1</v>
      </c>
      <c r="BA71" s="178">
        <f t="shared" si="25"/>
        <v>-0.25750446319580078</v>
      </c>
      <c r="BB71" s="46">
        <f t="shared" si="26"/>
        <v>0.99999178066623895</v>
      </c>
      <c r="BC71" s="46">
        <f t="shared" si="27"/>
        <v>-8.4789656102657318E-4</v>
      </c>
      <c r="BD71" t="s">
        <v>318</v>
      </c>
      <c r="BE71">
        <v>5342121</v>
      </c>
      <c r="BF71" t="b">
        <f t="shared" si="28"/>
        <v>1</v>
      </c>
      <c r="BG71" s="178">
        <f t="shared" si="29"/>
        <v>0</v>
      </c>
      <c r="BH71">
        <v>55</v>
      </c>
      <c r="BI71" t="s">
        <v>318</v>
      </c>
      <c r="BJ71">
        <v>5342121</v>
      </c>
      <c r="BK71">
        <v>1525318.82</v>
      </c>
      <c r="BL71">
        <v>609938.85</v>
      </c>
      <c r="BM71">
        <v>7477379</v>
      </c>
      <c r="BN71" t="b">
        <f t="shared" si="30"/>
        <v>1</v>
      </c>
      <c r="BO71" s="46">
        <f t="shared" si="31"/>
        <v>0</v>
      </c>
      <c r="BP71" s="46">
        <f t="shared" si="32"/>
        <v>3.3729509450495243E-3</v>
      </c>
      <c r="BQ71" s="46">
        <f t="shared" si="33"/>
        <v>-8.4789656102657318E-4</v>
      </c>
      <c r="BR71" s="46">
        <f t="shared" si="34"/>
        <v>0.33252505492419004</v>
      </c>
    </row>
    <row r="72" spans="1:70" x14ac:dyDescent="0.25">
      <c r="A72" s="41" t="s">
        <v>481</v>
      </c>
      <c r="B72" s="41" t="s">
        <v>90</v>
      </c>
      <c r="C72" s="84" t="s">
        <v>319</v>
      </c>
      <c r="D72" s="84"/>
      <c r="E72" s="84"/>
      <c r="F72" s="84"/>
      <c r="G72" s="42">
        <v>1689570</v>
      </c>
      <c r="H72" s="43">
        <v>270</v>
      </c>
      <c r="I72" s="44">
        <v>409</v>
      </c>
      <c r="J72" s="45">
        <v>3.4097948466000001</v>
      </c>
      <c r="K72" s="37">
        <f t="shared" si="3"/>
        <v>2.053101415434556E-3</v>
      </c>
      <c r="L72" s="37">
        <f t="shared" si="4"/>
        <v>5.8511506944693831E-4</v>
      </c>
      <c r="M72" s="38">
        <f t="shared" si="5"/>
        <v>0.66014669926650371</v>
      </c>
      <c r="N72" s="37">
        <f t="shared" si="6"/>
        <v>2.1539654792223084E-3</v>
      </c>
      <c r="O72" s="39">
        <f t="shared" si="1"/>
        <v>1689570</v>
      </c>
      <c r="P72" s="39">
        <f t="shared" si="7"/>
        <v>443344.79918028222</v>
      </c>
      <c r="Q72" s="39">
        <f t="shared" si="8"/>
        <v>408017.77406353183</v>
      </c>
      <c r="R72" s="39">
        <f t="shared" si="9"/>
        <v>2540932.5732438141</v>
      </c>
      <c r="S72" t="s">
        <v>319</v>
      </c>
      <c r="T72">
        <v>409</v>
      </c>
      <c r="U72">
        <v>3.4097949999999999</v>
      </c>
      <c r="V72">
        <v>6.0210000000000005E-4</v>
      </c>
      <c r="W72">
        <v>2.0531E-3</v>
      </c>
      <c r="X72">
        <v>5.8509999999999996E-4</v>
      </c>
      <c r="Y72" t="b">
        <f t="shared" si="10"/>
        <v>1</v>
      </c>
      <c r="Z72" s="178">
        <f t="shared" si="11"/>
        <v>0</v>
      </c>
      <c r="AA72" s="180">
        <f t="shared" si="12"/>
        <v>1.5339999981378583E-7</v>
      </c>
      <c r="AB72" s="180">
        <f t="shared" si="13"/>
        <v>0.99999931058712177</v>
      </c>
      <c r="AC72" s="180">
        <f t="shared" si="14"/>
        <v>0.99997424532758561</v>
      </c>
      <c r="AD72" t="s">
        <v>319</v>
      </c>
      <c r="AE72">
        <v>947131646</v>
      </c>
      <c r="AF72">
        <v>5.8509999999999996E-4</v>
      </c>
      <c r="AG72">
        <v>443344.8</v>
      </c>
      <c r="AH72" t="b">
        <f t="shared" si="15"/>
        <v>1</v>
      </c>
      <c r="AI72" s="178">
        <f t="shared" si="16"/>
        <v>-0.25750446319580078</v>
      </c>
      <c r="AJ72" s="46">
        <f t="shared" si="17"/>
        <v>0.99997424532758561</v>
      </c>
      <c r="AK72" s="46">
        <f t="shared" si="18"/>
        <v>8.197177667170763E-4</v>
      </c>
      <c r="AL72" t="s">
        <v>319</v>
      </c>
      <c r="AM72">
        <v>270</v>
      </c>
      <c r="AN72">
        <v>409</v>
      </c>
      <c r="AO72">
        <v>0.66014669999999998</v>
      </c>
      <c r="AP72">
        <v>2.1540000000000001E-3</v>
      </c>
      <c r="AQ72" t="b">
        <f t="shared" si="19"/>
        <v>1</v>
      </c>
      <c r="AR72" s="178">
        <f t="shared" si="20"/>
        <v>0</v>
      </c>
      <c r="AS72" s="178">
        <f t="shared" si="21"/>
        <v>0</v>
      </c>
      <c r="AT72" s="179">
        <f t="shared" si="22"/>
        <v>1.000000001111111</v>
      </c>
      <c r="AU72" s="179">
        <f t="shared" si="23"/>
        <v>1.0000160266160367</v>
      </c>
      <c r="AV72" t="s">
        <v>319</v>
      </c>
      <c r="AW72">
        <v>947131646</v>
      </c>
      <c r="AX72">
        <v>2.1540000000000001E-3</v>
      </c>
      <c r="AY72">
        <v>408017.77</v>
      </c>
      <c r="AZ72" t="b">
        <f t="shared" si="24"/>
        <v>1</v>
      </c>
      <c r="BA72" s="178">
        <f t="shared" si="25"/>
        <v>-0.25750446319580078</v>
      </c>
      <c r="BB72" s="46">
        <f t="shared" si="26"/>
        <v>1.0000160266160367</v>
      </c>
      <c r="BC72" s="46">
        <f t="shared" si="27"/>
        <v>-4.0635318146087229E-3</v>
      </c>
      <c r="BD72" t="s">
        <v>319</v>
      </c>
      <c r="BE72">
        <v>1689570</v>
      </c>
      <c r="BF72" t="b">
        <f t="shared" si="28"/>
        <v>1</v>
      </c>
      <c r="BG72" s="178">
        <f t="shared" si="29"/>
        <v>0</v>
      </c>
      <c r="BH72">
        <v>56</v>
      </c>
      <c r="BI72" t="s">
        <v>319</v>
      </c>
      <c r="BJ72">
        <v>1689570</v>
      </c>
      <c r="BK72">
        <v>443344.8</v>
      </c>
      <c r="BL72">
        <v>408017.77</v>
      </c>
      <c r="BM72">
        <v>2540933</v>
      </c>
      <c r="BN72" t="b">
        <f t="shared" si="30"/>
        <v>1</v>
      </c>
      <c r="BO72" s="46">
        <f t="shared" si="31"/>
        <v>0</v>
      </c>
      <c r="BP72" s="46">
        <f t="shared" si="32"/>
        <v>8.197177667170763E-4</v>
      </c>
      <c r="BQ72" s="46">
        <f t="shared" si="33"/>
        <v>-4.0635318146087229E-3</v>
      </c>
      <c r="BR72" s="46">
        <f t="shared" si="34"/>
        <v>0.42675618594512343</v>
      </c>
    </row>
    <row r="73" spans="1:70" x14ac:dyDescent="0.25">
      <c r="A73" s="41" t="s">
        <v>481</v>
      </c>
      <c r="B73" s="41" t="s">
        <v>91</v>
      </c>
      <c r="C73" s="84" t="s">
        <v>320</v>
      </c>
      <c r="D73" s="84"/>
      <c r="E73" s="84"/>
      <c r="F73" s="84"/>
      <c r="G73" s="42">
        <v>12865725</v>
      </c>
      <c r="H73" s="43">
        <v>2728</v>
      </c>
      <c r="I73" s="44">
        <v>1983</v>
      </c>
      <c r="J73" s="45">
        <v>3.5211061047999999</v>
      </c>
      <c r="K73" s="37">
        <f t="shared" si="3"/>
        <v>1.0279232064249163E-2</v>
      </c>
      <c r="L73" s="37">
        <f t="shared" si="4"/>
        <v>2.9294868426464542E-3</v>
      </c>
      <c r="M73" s="38">
        <f t="shared" si="5"/>
        <v>1.3756933938477054</v>
      </c>
      <c r="N73" s="37">
        <f t="shared" si="6"/>
        <v>4.4886933217034583E-3</v>
      </c>
      <c r="O73" s="39">
        <f t="shared" si="1"/>
        <v>12865725</v>
      </c>
      <c r="P73" s="39">
        <f t="shared" si="7"/>
        <v>2219687.7567723482</v>
      </c>
      <c r="Q73" s="39">
        <f t="shared" si="8"/>
        <v>850276.69906601228</v>
      </c>
      <c r="R73" s="39">
        <f t="shared" si="9"/>
        <v>15935689.455838362</v>
      </c>
      <c r="S73" t="s">
        <v>320</v>
      </c>
      <c r="T73">
        <v>1983</v>
      </c>
      <c r="U73">
        <v>3.5211060000000001</v>
      </c>
      <c r="V73">
        <v>2.9193000000000001E-3</v>
      </c>
      <c r="W73">
        <v>1.02792E-2</v>
      </c>
      <c r="X73">
        <v>2.9294999999999998E-3</v>
      </c>
      <c r="Y73" t="b">
        <f t="shared" si="10"/>
        <v>1</v>
      </c>
      <c r="Z73" s="178">
        <f t="shared" si="11"/>
        <v>0</v>
      </c>
      <c r="AA73" s="180">
        <f t="shared" si="12"/>
        <v>-1.0479999978940668E-7</v>
      </c>
      <c r="AB73" s="180">
        <f t="shared" si="13"/>
        <v>0.99999688067659509</v>
      </c>
      <c r="AC73" s="180">
        <f t="shared" si="14"/>
        <v>1.0000044913509609</v>
      </c>
      <c r="AD73" t="s">
        <v>320</v>
      </c>
      <c r="AE73">
        <v>947131646</v>
      </c>
      <c r="AF73">
        <v>2.9294999999999998E-3</v>
      </c>
      <c r="AG73">
        <v>2219687.7599999998</v>
      </c>
      <c r="AH73" t="b">
        <f t="shared" si="15"/>
        <v>1</v>
      </c>
      <c r="AI73" s="178">
        <f t="shared" si="16"/>
        <v>-0.25750446319580078</v>
      </c>
      <c r="AJ73" s="46">
        <f t="shared" si="17"/>
        <v>1.0000044913509609</v>
      </c>
      <c r="AK73" s="46">
        <f t="shared" si="18"/>
        <v>3.227651584893465E-3</v>
      </c>
      <c r="AL73" t="s">
        <v>320</v>
      </c>
      <c r="AM73">
        <v>2728</v>
      </c>
      <c r="AN73">
        <v>1983</v>
      </c>
      <c r="AO73">
        <v>1.3756934000000001</v>
      </c>
      <c r="AP73">
        <v>4.4887E-3</v>
      </c>
      <c r="AQ73" t="b">
        <f t="shared" si="19"/>
        <v>1</v>
      </c>
      <c r="AR73" s="178">
        <f t="shared" si="20"/>
        <v>0</v>
      </c>
      <c r="AS73" s="178">
        <f t="shared" si="21"/>
        <v>0</v>
      </c>
      <c r="AT73" s="179">
        <f t="shared" si="22"/>
        <v>1.0000000044721409</v>
      </c>
      <c r="AU73" s="179">
        <f t="shared" si="23"/>
        <v>1.0000014878041477</v>
      </c>
      <c r="AV73" t="s">
        <v>320</v>
      </c>
      <c r="AW73">
        <v>947131646</v>
      </c>
      <c r="AX73">
        <v>4.4887E-3</v>
      </c>
      <c r="AY73">
        <v>850276.7</v>
      </c>
      <c r="AZ73" t="b">
        <f t="shared" si="24"/>
        <v>1</v>
      </c>
      <c r="BA73" s="178">
        <f t="shared" si="25"/>
        <v>-0.25750446319580078</v>
      </c>
      <c r="BB73" s="46">
        <f t="shared" si="26"/>
        <v>1.0000014878041477</v>
      </c>
      <c r="BC73" s="46">
        <f t="shared" si="27"/>
        <v>9.3398767057806253E-4</v>
      </c>
      <c r="BD73" t="s">
        <v>320</v>
      </c>
      <c r="BE73">
        <v>12865725</v>
      </c>
      <c r="BF73" t="b">
        <f t="shared" si="28"/>
        <v>1</v>
      </c>
      <c r="BG73" s="178">
        <f t="shared" si="29"/>
        <v>0</v>
      </c>
      <c r="BH73">
        <v>57</v>
      </c>
      <c r="BI73" t="s">
        <v>320</v>
      </c>
      <c r="BJ73">
        <v>12865725</v>
      </c>
      <c r="BK73">
        <v>2219687.7599999998</v>
      </c>
      <c r="BL73">
        <v>850276.7</v>
      </c>
      <c r="BM73">
        <v>15935689</v>
      </c>
      <c r="BN73" t="b">
        <f t="shared" si="30"/>
        <v>1</v>
      </c>
      <c r="BO73" s="46">
        <f t="shared" si="31"/>
        <v>0</v>
      </c>
      <c r="BP73" s="46">
        <f t="shared" si="32"/>
        <v>3.227651584893465E-3</v>
      </c>
      <c r="BQ73" s="46">
        <f t="shared" si="33"/>
        <v>9.3398767057806253E-4</v>
      </c>
      <c r="BR73" s="46">
        <f t="shared" si="34"/>
        <v>-0.45583836175501347</v>
      </c>
    </row>
    <row r="74" spans="1:70" x14ac:dyDescent="0.25">
      <c r="A74" s="41" t="s">
        <v>481</v>
      </c>
      <c r="B74" s="41" t="s">
        <v>92</v>
      </c>
      <c r="C74" s="84" t="s">
        <v>321</v>
      </c>
      <c r="D74" s="84"/>
      <c r="E74" s="84"/>
      <c r="F74" s="84"/>
      <c r="G74" s="42">
        <v>54273938</v>
      </c>
      <c r="H74" s="43">
        <v>6375</v>
      </c>
      <c r="I74" s="44">
        <v>3342</v>
      </c>
      <c r="J74" s="45">
        <v>3.5731893994999999</v>
      </c>
      <c r="K74" s="37">
        <f t="shared" si="3"/>
        <v>1.7580099420448188E-2</v>
      </c>
      <c r="L74" s="37">
        <f t="shared" si="4"/>
        <v>5.0101670652749628E-3</v>
      </c>
      <c r="M74" s="38">
        <f t="shared" si="5"/>
        <v>1.90754039497307</v>
      </c>
      <c r="N74" s="37">
        <f t="shared" si="6"/>
        <v>6.2240349994317733E-3</v>
      </c>
      <c r="O74" s="39">
        <f t="shared" si="1"/>
        <v>54273938</v>
      </c>
      <c r="P74" s="39">
        <f t="shared" si="7"/>
        <v>3796230.2244472043</v>
      </c>
      <c r="Q74" s="39">
        <f t="shared" si="8"/>
        <v>1178996.1030752282</v>
      </c>
      <c r="R74" s="39">
        <f t="shared" si="9"/>
        <v>59249164.327522434</v>
      </c>
      <c r="S74" t="s">
        <v>321</v>
      </c>
      <c r="T74">
        <v>3342</v>
      </c>
      <c r="U74">
        <v>3.5731890000000002</v>
      </c>
      <c r="V74">
        <v>4.9199999999999999E-3</v>
      </c>
      <c r="W74">
        <v>1.7580100000000001E-2</v>
      </c>
      <c r="X74">
        <v>5.0102000000000002E-3</v>
      </c>
      <c r="Y74" t="b">
        <f t="shared" si="10"/>
        <v>1</v>
      </c>
      <c r="Z74" s="178">
        <f t="shared" si="11"/>
        <v>0</v>
      </c>
      <c r="AA74" s="180">
        <f t="shared" si="12"/>
        <v>-3.9949999974808748E-7</v>
      </c>
      <c r="AB74" s="180">
        <f t="shared" si="13"/>
        <v>1.0000000329663559</v>
      </c>
      <c r="AC74" s="180">
        <f t="shared" si="14"/>
        <v>1.0000065735782078</v>
      </c>
      <c r="AD74" t="s">
        <v>321</v>
      </c>
      <c r="AE74">
        <v>947131646</v>
      </c>
      <c r="AF74">
        <v>5.0102000000000002E-3</v>
      </c>
      <c r="AG74">
        <v>3796230.22</v>
      </c>
      <c r="AH74" t="b">
        <f t="shared" si="15"/>
        <v>1</v>
      </c>
      <c r="AI74" s="178">
        <f t="shared" si="16"/>
        <v>-0.25750446319580078</v>
      </c>
      <c r="AJ74" s="46">
        <f t="shared" si="17"/>
        <v>1.0000065735782078</v>
      </c>
      <c r="AK74" s="46">
        <f t="shared" si="18"/>
        <v>-4.4472040608525276E-3</v>
      </c>
      <c r="AL74" t="s">
        <v>321</v>
      </c>
      <c r="AM74">
        <v>6375</v>
      </c>
      <c r="AN74">
        <v>3342</v>
      </c>
      <c r="AO74">
        <v>1.9075404</v>
      </c>
      <c r="AP74">
        <v>6.2240000000000004E-3</v>
      </c>
      <c r="AQ74" t="b">
        <f t="shared" si="19"/>
        <v>1</v>
      </c>
      <c r="AR74" s="178">
        <f t="shared" si="20"/>
        <v>0</v>
      </c>
      <c r="AS74" s="178">
        <f t="shared" si="21"/>
        <v>0</v>
      </c>
      <c r="AT74" s="179">
        <f t="shared" si="22"/>
        <v>1.0000000026352942</v>
      </c>
      <c r="AU74" s="179">
        <f t="shared" si="23"/>
        <v>0.99999437672960123</v>
      </c>
      <c r="AV74" t="s">
        <v>321</v>
      </c>
      <c r="AW74">
        <v>947131646</v>
      </c>
      <c r="AX74">
        <v>6.2240000000000004E-3</v>
      </c>
      <c r="AY74">
        <v>1178996.1000000001</v>
      </c>
      <c r="AZ74" t="b">
        <f t="shared" si="24"/>
        <v>1</v>
      </c>
      <c r="BA74" s="178">
        <f t="shared" si="25"/>
        <v>-0.25750446319580078</v>
      </c>
      <c r="BB74" s="46">
        <f t="shared" si="26"/>
        <v>0.99999437672960123</v>
      </c>
      <c r="BC74" s="46">
        <f t="shared" si="27"/>
        <v>-3.0752280727028847E-3</v>
      </c>
      <c r="BD74" t="s">
        <v>321</v>
      </c>
      <c r="BE74">
        <v>54273938</v>
      </c>
      <c r="BF74" t="b">
        <f t="shared" si="28"/>
        <v>1</v>
      </c>
      <c r="BG74" s="178">
        <f t="shared" si="29"/>
        <v>0</v>
      </c>
      <c r="BH74">
        <v>58</v>
      </c>
      <c r="BI74" t="s">
        <v>321</v>
      </c>
      <c r="BJ74">
        <v>54273938</v>
      </c>
      <c r="BK74">
        <v>3796230.22</v>
      </c>
      <c r="BL74">
        <v>1178996.1000000001</v>
      </c>
      <c r="BM74">
        <v>59249164</v>
      </c>
      <c r="BN74" t="b">
        <f t="shared" si="30"/>
        <v>1</v>
      </c>
      <c r="BO74" s="46">
        <f t="shared" si="31"/>
        <v>0</v>
      </c>
      <c r="BP74" s="46">
        <f t="shared" si="32"/>
        <v>-4.4472040608525276E-3</v>
      </c>
      <c r="BQ74" s="46">
        <f t="shared" si="33"/>
        <v>-3.0752280727028847E-3</v>
      </c>
      <c r="BR74" s="46">
        <f t="shared" si="34"/>
        <v>-0.32752243429422379</v>
      </c>
    </row>
    <row r="75" spans="1:70" x14ac:dyDescent="0.25">
      <c r="A75" s="41" t="s">
        <v>481</v>
      </c>
      <c r="B75" s="41" t="s">
        <v>93</v>
      </c>
      <c r="C75" s="84" t="s">
        <v>322</v>
      </c>
      <c r="D75" s="84"/>
      <c r="E75" s="84"/>
      <c r="F75" s="84"/>
      <c r="G75" s="42">
        <v>2262673</v>
      </c>
      <c r="H75" s="43">
        <v>446</v>
      </c>
      <c r="I75" s="44">
        <v>535</v>
      </c>
      <c r="J75" s="45">
        <v>3.3116853878999999</v>
      </c>
      <c r="K75" s="37">
        <f t="shared" si="3"/>
        <v>2.60832496529573E-3</v>
      </c>
      <c r="L75" s="37">
        <f t="shared" si="4"/>
        <v>7.4334868786117287E-4</v>
      </c>
      <c r="M75" s="38">
        <f t="shared" si="5"/>
        <v>0.83364485981308412</v>
      </c>
      <c r="N75" s="37">
        <f t="shared" si="6"/>
        <v>2.7200654823596963E-3</v>
      </c>
      <c r="O75" s="39">
        <f t="shared" si="1"/>
        <v>2262673</v>
      </c>
      <c r="P75" s="39">
        <f t="shared" si="7"/>
        <v>563239.25318184681</v>
      </c>
      <c r="Q75" s="39">
        <f t="shared" si="8"/>
        <v>515252.01964711031</v>
      </c>
      <c r="R75" s="39">
        <f t="shared" si="9"/>
        <v>3341164.2728289571</v>
      </c>
      <c r="S75" t="s">
        <v>322</v>
      </c>
      <c r="T75">
        <v>535</v>
      </c>
      <c r="U75">
        <v>3.3116850000000002</v>
      </c>
      <c r="V75">
        <v>7.8759999999999995E-4</v>
      </c>
      <c r="W75">
        <v>2.6083E-3</v>
      </c>
      <c r="X75">
        <v>7.4330000000000002E-4</v>
      </c>
      <c r="Y75" t="b">
        <f t="shared" si="10"/>
        <v>1</v>
      </c>
      <c r="Z75" s="178">
        <f t="shared" si="11"/>
        <v>0</v>
      </c>
      <c r="AA75" s="180">
        <f t="shared" si="12"/>
        <v>-3.8789999967647759E-7</v>
      </c>
      <c r="AB75" s="180">
        <f t="shared" si="13"/>
        <v>0.99999042860990783</v>
      </c>
      <c r="AC75" s="180">
        <f t="shared" si="14"/>
        <v>0.99993450198814104</v>
      </c>
      <c r="AD75" t="s">
        <v>322</v>
      </c>
      <c r="AE75">
        <v>947131646</v>
      </c>
      <c r="AF75">
        <v>7.4330000000000002E-4</v>
      </c>
      <c r="AG75">
        <v>563239.25</v>
      </c>
      <c r="AH75" t="b">
        <f t="shared" si="15"/>
        <v>1</v>
      </c>
      <c r="AI75" s="178">
        <f t="shared" si="16"/>
        <v>-0.25750446319580078</v>
      </c>
      <c r="AJ75" s="46">
        <f t="shared" si="17"/>
        <v>0.99993450198814104</v>
      </c>
      <c r="AK75" s="46">
        <f t="shared" si="18"/>
        <v>-3.1818468123674393E-3</v>
      </c>
      <c r="AL75" t="s">
        <v>322</v>
      </c>
      <c r="AM75">
        <v>446</v>
      </c>
      <c r="AN75">
        <v>535</v>
      </c>
      <c r="AO75">
        <v>0.83364490000000002</v>
      </c>
      <c r="AP75">
        <v>2.7201E-3</v>
      </c>
      <c r="AQ75" t="b">
        <f t="shared" si="19"/>
        <v>1</v>
      </c>
      <c r="AR75" s="178">
        <f t="shared" si="20"/>
        <v>0</v>
      </c>
      <c r="AS75" s="178">
        <f t="shared" si="21"/>
        <v>0</v>
      </c>
      <c r="AT75" s="179">
        <f t="shared" si="22"/>
        <v>1.0000000482062781</v>
      </c>
      <c r="AU75" s="179">
        <f t="shared" si="23"/>
        <v>1.000012690003431</v>
      </c>
      <c r="AV75" t="s">
        <v>322</v>
      </c>
      <c r="AW75">
        <v>947131646</v>
      </c>
      <c r="AX75">
        <v>2.7201E-3</v>
      </c>
      <c r="AY75">
        <v>515252.02</v>
      </c>
      <c r="AZ75" t="b">
        <f t="shared" si="24"/>
        <v>1</v>
      </c>
      <c r="BA75" s="178">
        <f t="shared" si="25"/>
        <v>-0.25750446319580078</v>
      </c>
      <c r="BB75" s="46">
        <f t="shared" si="26"/>
        <v>1.000012690003431</v>
      </c>
      <c r="BC75" s="46">
        <f t="shared" si="27"/>
        <v>3.5288970684632659E-4</v>
      </c>
      <c r="BD75" t="s">
        <v>322</v>
      </c>
      <c r="BE75">
        <v>2262673</v>
      </c>
      <c r="BF75" t="b">
        <f t="shared" si="28"/>
        <v>1</v>
      </c>
      <c r="BG75" s="178">
        <f t="shared" si="29"/>
        <v>0</v>
      </c>
      <c r="BH75">
        <v>59</v>
      </c>
      <c r="BI75" t="s">
        <v>322</v>
      </c>
      <c r="BJ75">
        <v>2262673</v>
      </c>
      <c r="BK75">
        <v>563239.25</v>
      </c>
      <c r="BL75">
        <v>515252.02</v>
      </c>
      <c r="BM75">
        <v>3341164</v>
      </c>
      <c r="BN75" t="b">
        <f t="shared" si="30"/>
        <v>1</v>
      </c>
      <c r="BO75" s="46">
        <f t="shared" si="31"/>
        <v>0</v>
      </c>
      <c r="BP75" s="46">
        <f t="shared" si="32"/>
        <v>-3.1818468123674393E-3</v>
      </c>
      <c r="BQ75" s="46">
        <f t="shared" si="33"/>
        <v>3.5288970684632659E-4</v>
      </c>
      <c r="BR75" s="46">
        <f t="shared" si="34"/>
        <v>-0.2728289570659399</v>
      </c>
    </row>
    <row r="76" spans="1:70" x14ac:dyDescent="0.25">
      <c r="A76" s="41" t="s">
        <v>481</v>
      </c>
      <c r="B76" s="41" t="s">
        <v>94</v>
      </c>
      <c r="C76" s="84" t="s">
        <v>323</v>
      </c>
      <c r="D76" s="84"/>
      <c r="E76" s="84"/>
      <c r="F76" s="84"/>
      <c r="G76" s="42">
        <v>7919774</v>
      </c>
      <c r="H76" s="43">
        <v>3844</v>
      </c>
      <c r="I76" s="44">
        <v>1912</v>
      </c>
      <c r="J76" s="45">
        <v>3.6945253366999999</v>
      </c>
      <c r="K76" s="37">
        <f t="shared" si="3"/>
        <v>1.0399330520163471E-2</v>
      </c>
      <c r="L76" s="37">
        <f t="shared" si="4"/>
        <v>2.9637138008690206E-3</v>
      </c>
      <c r="M76" s="38">
        <f t="shared" si="5"/>
        <v>2.010460251046025</v>
      </c>
      <c r="N76" s="37">
        <f t="shared" si="6"/>
        <v>6.5598479594208038E-3</v>
      </c>
      <c r="O76" s="39">
        <f t="shared" si="1"/>
        <v>7919774</v>
      </c>
      <c r="P76" s="39">
        <f t="shared" si="7"/>
        <v>2245621.7050025291</v>
      </c>
      <c r="Q76" s="39">
        <f t="shared" si="8"/>
        <v>1242607.9194010312</v>
      </c>
      <c r="R76" s="39">
        <f t="shared" si="9"/>
        <v>11408003.624403561</v>
      </c>
      <c r="S76" t="s">
        <v>323</v>
      </c>
      <c r="T76">
        <v>1912</v>
      </c>
      <c r="U76">
        <v>3.6945250000000001</v>
      </c>
      <c r="V76">
        <v>2.8148000000000001E-3</v>
      </c>
      <c r="W76">
        <v>1.03993E-2</v>
      </c>
      <c r="X76">
        <v>2.9637000000000001E-3</v>
      </c>
      <c r="Y76" t="b">
        <f t="shared" si="10"/>
        <v>1</v>
      </c>
      <c r="Z76" s="178">
        <f t="shared" si="11"/>
        <v>0</v>
      </c>
      <c r="AA76" s="180">
        <f t="shared" si="12"/>
        <v>-3.3669999988106269E-7</v>
      </c>
      <c r="AB76" s="180">
        <f t="shared" si="13"/>
        <v>0.99999706517997367</v>
      </c>
      <c r="AC76" s="180">
        <f t="shared" si="14"/>
        <v>0.99999534338672769</v>
      </c>
      <c r="AD76" t="s">
        <v>323</v>
      </c>
      <c r="AE76">
        <v>947131646</v>
      </c>
      <c r="AF76">
        <v>2.9637000000000001E-3</v>
      </c>
      <c r="AG76">
        <v>2245621.7000000002</v>
      </c>
      <c r="AH76" t="b">
        <f t="shared" si="15"/>
        <v>1</v>
      </c>
      <c r="AI76" s="178">
        <f t="shared" si="16"/>
        <v>-0.25750446319580078</v>
      </c>
      <c r="AJ76" s="46">
        <f t="shared" si="17"/>
        <v>0.99999534338672769</v>
      </c>
      <c r="AK76" s="46">
        <f t="shared" si="18"/>
        <v>-5.0025288946926594E-3</v>
      </c>
      <c r="AL76" t="s">
        <v>323</v>
      </c>
      <c r="AM76">
        <v>3844</v>
      </c>
      <c r="AN76">
        <v>1912</v>
      </c>
      <c r="AO76">
        <v>2.0104603000000001</v>
      </c>
      <c r="AP76">
        <v>6.5598000000000002E-3</v>
      </c>
      <c r="AQ76" t="b">
        <f t="shared" si="19"/>
        <v>1</v>
      </c>
      <c r="AR76" s="178">
        <f t="shared" si="20"/>
        <v>0</v>
      </c>
      <c r="AS76" s="178">
        <f t="shared" si="21"/>
        <v>0</v>
      </c>
      <c r="AT76" s="179">
        <f t="shared" si="22"/>
        <v>1.0000000243496359</v>
      </c>
      <c r="AU76" s="179">
        <f t="shared" si="23"/>
        <v>0.99999268894323456</v>
      </c>
      <c r="AV76" t="s">
        <v>323</v>
      </c>
      <c r="AW76">
        <v>947131646</v>
      </c>
      <c r="AX76">
        <v>6.5598000000000002E-3</v>
      </c>
      <c r="AY76">
        <v>1242607.92</v>
      </c>
      <c r="AZ76" t="b">
        <f t="shared" si="24"/>
        <v>1</v>
      </c>
      <c r="BA76" s="178">
        <f t="shared" si="25"/>
        <v>-0.25750446319580078</v>
      </c>
      <c r="BB76" s="46">
        <f t="shared" si="26"/>
        <v>0.99999268894323456</v>
      </c>
      <c r="BC76" s="46">
        <f t="shared" si="27"/>
        <v>5.9896870516240597E-4</v>
      </c>
      <c r="BD76" t="s">
        <v>323</v>
      </c>
      <c r="BE76">
        <v>7919774</v>
      </c>
      <c r="BF76" t="b">
        <f t="shared" si="28"/>
        <v>1</v>
      </c>
      <c r="BG76" s="178">
        <f t="shared" si="29"/>
        <v>0</v>
      </c>
      <c r="BH76">
        <v>60</v>
      </c>
      <c r="BI76" t="s">
        <v>323</v>
      </c>
      <c r="BJ76">
        <v>7919774</v>
      </c>
      <c r="BK76">
        <v>2245621.7000000002</v>
      </c>
      <c r="BL76">
        <v>1242607.92</v>
      </c>
      <c r="BM76">
        <v>11408004</v>
      </c>
      <c r="BN76" t="b">
        <f t="shared" si="30"/>
        <v>1</v>
      </c>
      <c r="BO76" s="46">
        <f t="shared" si="31"/>
        <v>0</v>
      </c>
      <c r="BP76" s="46">
        <f t="shared" si="32"/>
        <v>-5.0025288946926594E-3</v>
      </c>
      <c r="BQ76" s="46">
        <f t="shared" si="33"/>
        <v>5.9896870516240597E-4</v>
      </c>
      <c r="BR76" s="46">
        <f t="shared" si="34"/>
        <v>0.37559643946588039</v>
      </c>
    </row>
    <row r="77" spans="1:70" x14ac:dyDescent="0.25">
      <c r="A77" s="41" t="s">
        <v>481</v>
      </c>
      <c r="B77" s="41" t="s">
        <v>95</v>
      </c>
      <c r="C77" s="84" t="s">
        <v>324</v>
      </c>
      <c r="D77" s="84"/>
      <c r="E77" s="84"/>
      <c r="F77" s="84"/>
      <c r="G77" s="42">
        <v>39003535</v>
      </c>
      <c r="H77" s="43">
        <v>8321</v>
      </c>
      <c r="I77" s="44">
        <v>7866</v>
      </c>
      <c r="J77" s="45">
        <v>3.5598071414999999</v>
      </c>
      <c r="K77" s="37">
        <f t="shared" si="3"/>
        <v>4.1222967922880216E-2</v>
      </c>
      <c r="L77" s="37">
        <f t="shared" si="4"/>
        <v>1.1748167702616741E-2</v>
      </c>
      <c r="M77" s="38">
        <f t="shared" si="5"/>
        <v>1.0578438850750063</v>
      </c>
      <c r="N77" s="37">
        <f t="shared" si="6"/>
        <v>3.4515952490404129E-3</v>
      </c>
      <c r="O77" s="39">
        <f t="shared" si="1"/>
        <v>39003535</v>
      </c>
      <c r="P77" s="39">
        <f t="shared" si="7"/>
        <v>8901649.1333509125</v>
      </c>
      <c r="Q77" s="39">
        <f t="shared" si="8"/>
        <v>653823.01808764541</v>
      </c>
      <c r="R77" s="39">
        <f t="shared" si="9"/>
        <v>48559007.151438557</v>
      </c>
      <c r="S77" t="s">
        <v>324</v>
      </c>
      <c r="T77">
        <v>7866</v>
      </c>
      <c r="U77">
        <v>3.5598070000000002</v>
      </c>
      <c r="V77">
        <v>1.1580099999999999E-2</v>
      </c>
      <c r="W77">
        <v>4.1223000000000003E-2</v>
      </c>
      <c r="X77">
        <v>1.17482E-2</v>
      </c>
      <c r="Y77" t="b">
        <f t="shared" si="10"/>
        <v>1</v>
      </c>
      <c r="Z77" s="178">
        <f t="shared" si="11"/>
        <v>0</v>
      </c>
      <c r="AA77" s="180">
        <f t="shared" si="12"/>
        <v>-1.4149999971735383E-7</v>
      </c>
      <c r="AB77" s="180">
        <f t="shared" si="13"/>
        <v>1.0000007781370774</v>
      </c>
      <c r="AC77" s="180">
        <f t="shared" si="14"/>
        <v>1.0000027491421706</v>
      </c>
      <c r="AD77" t="s">
        <v>324</v>
      </c>
      <c r="AE77">
        <v>947131646</v>
      </c>
      <c r="AF77">
        <v>1.17482E-2</v>
      </c>
      <c r="AG77">
        <v>8901649.1300000008</v>
      </c>
      <c r="AH77" t="b">
        <f t="shared" si="15"/>
        <v>1</v>
      </c>
      <c r="AI77" s="178">
        <f t="shared" si="16"/>
        <v>-0.25750446319580078</v>
      </c>
      <c r="AJ77" s="46">
        <f t="shared" si="17"/>
        <v>1.0000027491421706</v>
      </c>
      <c r="AK77" s="46">
        <f t="shared" si="18"/>
        <v>-3.3509116619825363E-3</v>
      </c>
      <c r="AL77" t="s">
        <v>324</v>
      </c>
      <c r="AM77">
        <v>8321</v>
      </c>
      <c r="AN77">
        <v>7866</v>
      </c>
      <c r="AO77">
        <v>1.0578438999999999</v>
      </c>
      <c r="AP77">
        <v>3.4516E-3</v>
      </c>
      <c r="AQ77" t="b">
        <f t="shared" si="19"/>
        <v>1</v>
      </c>
      <c r="AR77" s="178">
        <f t="shared" si="20"/>
        <v>0</v>
      </c>
      <c r="AS77" s="178">
        <f t="shared" si="21"/>
        <v>0</v>
      </c>
      <c r="AT77" s="179">
        <f t="shared" si="22"/>
        <v>1.0000000141088812</v>
      </c>
      <c r="AU77" s="179">
        <f t="shared" si="23"/>
        <v>1.0000013764532758</v>
      </c>
      <c r="AV77" t="s">
        <v>324</v>
      </c>
      <c r="AW77">
        <v>947131646</v>
      </c>
      <c r="AX77">
        <v>3.4516E-3</v>
      </c>
      <c r="AY77">
        <v>653823.02</v>
      </c>
      <c r="AZ77" t="b">
        <f t="shared" si="24"/>
        <v>1</v>
      </c>
      <c r="BA77" s="178">
        <f t="shared" si="25"/>
        <v>-0.25750446319580078</v>
      </c>
      <c r="BB77" s="46">
        <f t="shared" si="26"/>
        <v>1.0000013764532758</v>
      </c>
      <c r="BC77" s="46">
        <f t="shared" si="27"/>
        <v>1.91235460806638E-3</v>
      </c>
      <c r="BD77" t="s">
        <v>324</v>
      </c>
      <c r="BE77">
        <v>39003535</v>
      </c>
      <c r="BF77" t="b">
        <f t="shared" si="28"/>
        <v>1</v>
      </c>
      <c r="BG77" s="178">
        <f t="shared" si="29"/>
        <v>0</v>
      </c>
      <c r="BH77">
        <v>61</v>
      </c>
      <c r="BI77" t="s">
        <v>324</v>
      </c>
      <c r="BJ77">
        <v>39003535</v>
      </c>
      <c r="BK77">
        <v>8901649.1300000008</v>
      </c>
      <c r="BL77">
        <v>653823.02</v>
      </c>
      <c r="BM77">
        <v>48559007</v>
      </c>
      <c r="BN77" t="b">
        <f t="shared" si="30"/>
        <v>1</v>
      </c>
      <c r="BO77" s="46">
        <f t="shared" si="31"/>
        <v>0</v>
      </c>
      <c r="BP77" s="46">
        <f t="shared" si="32"/>
        <v>-3.3509116619825363E-3</v>
      </c>
      <c r="BQ77" s="46">
        <f t="shared" si="33"/>
        <v>1.91235460806638E-3</v>
      </c>
      <c r="BR77" s="46">
        <f t="shared" si="34"/>
        <v>-0.15143855661153793</v>
      </c>
    </row>
    <row r="78" spans="1:70" x14ac:dyDescent="0.25">
      <c r="A78" s="41" t="s">
        <v>481</v>
      </c>
      <c r="B78" s="41" t="s">
        <v>96</v>
      </c>
      <c r="C78" s="84" t="s">
        <v>325</v>
      </c>
      <c r="D78" s="84"/>
      <c r="E78" s="84"/>
      <c r="F78" s="84"/>
      <c r="G78" s="42">
        <v>3280125</v>
      </c>
      <c r="H78" s="43">
        <v>727</v>
      </c>
      <c r="I78" s="44">
        <v>982</v>
      </c>
      <c r="J78" s="45">
        <v>3.5625020196000001</v>
      </c>
      <c r="K78" s="37">
        <f t="shared" si="3"/>
        <v>5.150216090331357E-3</v>
      </c>
      <c r="L78" s="37">
        <f t="shared" si="4"/>
        <v>1.4677643406734221E-3</v>
      </c>
      <c r="M78" s="38">
        <f t="shared" si="5"/>
        <v>0.74032586558044811</v>
      </c>
      <c r="N78" s="37">
        <f t="shared" si="6"/>
        <v>2.4155787790917961E-3</v>
      </c>
      <c r="O78" s="39">
        <f t="shared" si="1"/>
        <v>3280125</v>
      </c>
      <c r="P78" s="39">
        <f t="shared" si="7"/>
        <v>1112132.8450400631</v>
      </c>
      <c r="Q78" s="39">
        <f t="shared" si="8"/>
        <v>457574.22114118101</v>
      </c>
      <c r="R78" s="39">
        <f t="shared" si="9"/>
        <v>4849832.0661812443</v>
      </c>
      <c r="S78" t="s">
        <v>325</v>
      </c>
      <c r="T78">
        <v>982</v>
      </c>
      <c r="U78">
        <v>3.5625019999999998</v>
      </c>
      <c r="V78">
        <v>1.4457000000000001E-3</v>
      </c>
      <c r="W78">
        <v>5.1501999999999997E-3</v>
      </c>
      <c r="X78">
        <v>1.4678E-3</v>
      </c>
      <c r="Y78" t="b">
        <f t="shared" si="10"/>
        <v>1</v>
      </c>
      <c r="Z78" s="178">
        <f t="shared" si="11"/>
        <v>0</v>
      </c>
      <c r="AA78" s="180">
        <f t="shared" si="12"/>
        <v>-1.9600000289443642E-8</v>
      </c>
      <c r="AB78" s="180">
        <f t="shared" si="13"/>
        <v>0.99999687579490359</v>
      </c>
      <c r="AC78" s="180">
        <f t="shared" si="14"/>
        <v>1.000024294994496</v>
      </c>
      <c r="AD78" t="s">
        <v>325</v>
      </c>
      <c r="AE78">
        <v>947131646</v>
      </c>
      <c r="AF78">
        <v>1.4678E-3</v>
      </c>
      <c r="AG78">
        <v>1112132.8400000001</v>
      </c>
      <c r="AH78" t="b">
        <f t="shared" si="15"/>
        <v>1</v>
      </c>
      <c r="AI78" s="178">
        <f t="shared" si="16"/>
        <v>-0.25750446319580078</v>
      </c>
      <c r="AJ78" s="46">
        <f t="shared" si="17"/>
        <v>1.000024294994496</v>
      </c>
      <c r="AK78" s="46">
        <f t="shared" si="18"/>
        <v>-5.0400630570948124E-3</v>
      </c>
      <c r="AL78" t="s">
        <v>325</v>
      </c>
      <c r="AM78">
        <v>727</v>
      </c>
      <c r="AN78">
        <v>982</v>
      </c>
      <c r="AO78">
        <v>0.74032589999999998</v>
      </c>
      <c r="AP78">
        <v>2.4156E-3</v>
      </c>
      <c r="AQ78" t="b">
        <f t="shared" si="19"/>
        <v>1</v>
      </c>
      <c r="AR78" s="178">
        <f t="shared" si="20"/>
        <v>0</v>
      </c>
      <c r="AS78" s="178">
        <f t="shared" si="21"/>
        <v>0</v>
      </c>
      <c r="AT78" s="179">
        <f t="shared" si="22"/>
        <v>1.0000000464924346</v>
      </c>
      <c r="AU78" s="179">
        <f t="shared" si="23"/>
        <v>1.0000087850201316</v>
      </c>
      <c r="AV78" t="s">
        <v>325</v>
      </c>
      <c r="AW78">
        <v>947131646</v>
      </c>
      <c r="AX78">
        <v>2.4156E-3</v>
      </c>
      <c r="AY78">
        <v>457574.22</v>
      </c>
      <c r="AZ78" t="b">
        <f t="shared" si="24"/>
        <v>1</v>
      </c>
      <c r="BA78" s="178">
        <f t="shared" si="25"/>
        <v>-0.25750446319580078</v>
      </c>
      <c r="BB78" s="46">
        <f t="shared" si="26"/>
        <v>1.0000087850201316</v>
      </c>
      <c r="BC78" s="46">
        <f t="shared" si="27"/>
        <v>-1.1411810410209E-3</v>
      </c>
      <c r="BD78" t="s">
        <v>325</v>
      </c>
      <c r="BE78">
        <v>3280125</v>
      </c>
      <c r="BF78" t="b">
        <f t="shared" si="28"/>
        <v>1</v>
      </c>
      <c r="BG78" s="178">
        <f t="shared" si="29"/>
        <v>0</v>
      </c>
      <c r="BH78">
        <v>62</v>
      </c>
      <c r="BI78" t="s">
        <v>325</v>
      </c>
      <c r="BJ78">
        <v>3280125</v>
      </c>
      <c r="BK78">
        <v>1112132.8400000001</v>
      </c>
      <c r="BL78">
        <v>457574.22</v>
      </c>
      <c r="BM78">
        <v>4849832</v>
      </c>
      <c r="BN78" t="b">
        <f t="shared" si="30"/>
        <v>1</v>
      </c>
      <c r="BO78" s="46">
        <f t="shared" si="31"/>
        <v>0</v>
      </c>
      <c r="BP78" s="46">
        <f t="shared" si="32"/>
        <v>-5.0400630570948124E-3</v>
      </c>
      <c r="BQ78" s="46">
        <f t="shared" si="33"/>
        <v>-1.1411810410209E-3</v>
      </c>
      <c r="BR78" s="46">
        <f t="shared" si="34"/>
        <v>-6.618124432861805E-2</v>
      </c>
    </row>
    <row r="79" spans="1:70" x14ac:dyDescent="0.25">
      <c r="A79" s="41" t="s">
        <v>481</v>
      </c>
      <c r="B79" s="41" t="s">
        <v>97</v>
      </c>
      <c r="C79" s="84" t="s">
        <v>326</v>
      </c>
      <c r="D79" s="84"/>
      <c r="E79" s="84"/>
      <c r="F79" s="84"/>
      <c r="G79" s="42">
        <v>10228428</v>
      </c>
      <c r="H79" s="43">
        <v>2317</v>
      </c>
      <c r="I79" s="44">
        <v>1171</v>
      </c>
      <c r="J79" s="45">
        <v>3.4761564066999999</v>
      </c>
      <c r="K79" s="37">
        <f t="shared" si="3"/>
        <v>5.9925966661843336E-3</v>
      </c>
      <c r="L79" s="37">
        <f t="shared" si="4"/>
        <v>1.7078350772846685E-3</v>
      </c>
      <c r="M79" s="38">
        <f t="shared" si="5"/>
        <v>1.9786507258753203</v>
      </c>
      <c r="N79" s="37">
        <f t="shared" si="6"/>
        <v>6.4560579697044568E-3</v>
      </c>
      <c r="O79" s="39">
        <f t="shared" si="1"/>
        <v>10228428</v>
      </c>
      <c r="P79" s="39">
        <f t="shared" si="7"/>
        <v>1294035.7186279525</v>
      </c>
      <c r="Q79" s="39">
        <f t="shared" si="8"/>
        <v>1222947.3626360125</v>
      </c>
      <c r="R79" s="39">
        <f t="shared" si="9"/>
        <v>12745411.081263965</v>
      </c>
      <c r="S79" t="s">
        <v>326</v>
      </c>
      <c r="T79">
        <v>1171</v>
      </c>
      <c r="U79">
        <v>3.476156</v>
      </c>
      <c r="V79">
        <v>1.7239E-3</v>
      </c>
      <c r="W79">
        <v>5.9925999999999998E-3</v>
      </c>
      <c r="X79">
        <v>1.7078E-3</v>
      </c>
      <c r="Y79" t="b">
        <f t="shared" si="10"/>
        <v>1</v>
      </c>
      <c r="Z79" s="178">
        <f t="shared" si="11"/>
        <v>0</v>
      </c>
      <c r="AA79" s="180">
        <f t="shared" si="12"/>
        <v>-4.0669999989972894E-7</v>
      </c>
      <c r="AB79" s="180">
        <f t="shared" si="13"/>
        <v>1.0000005563223844</v>
      </c>
      <c r="AC79" s="180">
        <f t="shared" si="14"/>
        <v>0.99997946096485835</v>
      </c>
      <c r="AD79" t="s">
        <v>326</v>
      </c>
      <c r="AE79">
        <v>947131646</v>
      </c>
      <c r="AF79">
        <v>1.7078E-3</v>
      </c>
      <c r="AG79">
        <v>1294035.72</v>
      </c>
      <c r="AH79" t="b">
        <f t="shared" si="15"/>
        <v>1</v>
      </c>
      <c r="AI79" s="178">
        <f t="shared" si="16"/>
        <v>-0.25750446319580078</v>
      </c>
      <c r="AJ79" s="46">
        <f t="shared" si="17"/>
        <v>0.99997946096485835</v>
      </c>
      <c r="AK79" s="46">
        <f t="shared" si="18"/>
        <v>1.3720474671572447E-3</v>
      </c>
      <c r="AL79" t="s">
        <v>326</v>
      </c>
      <c r="AM79">
        <v>2317</v>
      </c>
      <c r="AN79">
        <v>1171</v>
      </c>
      <c r="AO79">
        <v>1.9786507</v>
      </c>
      <c r="AP79">
        <v>6.4561000000000002E-3</v>
      </c>
      <c r="AQ79" t="b">
        <f t="shared" si="19"/>
        <v>1</v>
      </c>
      <c r="AR79" s="178">
        <f t="shared" si="20"/>
        <v>0</v>
      </c>
      <c r="AS79" s="178">
        <f t="shared" si="21"/>
        <v>0</v>
      </c>
      <c r="AT79" s="179">
        <f t="shared" si="22"/>
        <v>0.99999998692274483</v>
      </c>
      <c r="AU79" s="179">
        <f t="shared" si="23"/>
        <v>1.0000065102103699</v>
      </c>
      <c r="AV79" t="s">
        <v>326</v>
      </c>
      <c r="AW79">
        <v>947131646</v>
      </c>
      <c r="AX79">
        <v>6.4561000000000002E-3</v>
      </c>
      <c r="AY79">
        <v>1222947.3600000001</v>
      </c>
      <c r="AZ79" t="b">
        <f t="shared" si="24"/>
        <v>1</v>
      </c>
      <c r="BA79" s="178">
        <f t="shared" si="25"/>
        <v>-0.25750446319580078</v>
      </c>
      <c r="BB79" s="46">
        <f t="shared" si="26"/>
        <v>1.0000065102103699</v>
      </c>
      <c r="BC79" s="46">
        <f t="shared" si="27"/>
        <v>-2.6360123883932829E-3</v>
      </c>
      <c r="BD79" t="s">
        <v>326</v>
      </c>
      <c r="BE79">
        <v>10228428</v>
      </c>
      <c r="BF79" t="b">
        <f t="shared" si="28"/>
        <v>1</v>
      </c>
      <c r="BG79" s="178">
        <f t="shared" si="29"/>
        <v>0</v>
      </c>
      <c r="BH79">
        <v>63</v>
      </c>
      <c r="BI79" t="s">
        <v>326</v>
      </c>
      <c r="BJ79">
        <v>10228428</v>
      </c>
      <c r="BK79">
        <v>1294035.72</v>
      </c>
      <c r="BL79">
        <v>1222947.3600000001</v>
      </c>
      <c r="BM79">
        <v>12745411</v>
      </c>
      <c r="BN79" t="b">
        <f t="shared" si="30"/>
        <v>1</v>
      </c>
      <c r="BO79" s="46">
        <f t="shared" si="31"/>
        <v>0</v>
      </c>
      <c r="BP79" s="46">
        <f t="shared" si="32"/>
        <v>1.3720474671572447E-3</v>
      </c>
      <c r="BQ79" s="46">
        <f t="shared" si="33"/>
        <v>-2.6360123883932829E-3</v>
      </c>
      <c r="BR79" s="46">
        <f t="shared" si="34"/>
        <v>-8.1263964995741844E-2</v>
      </c>
    </row>
    <row r="80" spans="1:70" x14ac:dyDescent="0.25">
      <c r="A80" s="41" t="s">
        <v>481</v>
      </c>
      <c r="B80" s="41" t="s">
        <v>98</v>
      </c>
      <c r="C80" s="84" t="s">
        <v>327</v>
      </c>
      <c r="D80" s="84"/>
      <c r="E80" s="84"/>
      <c r="F80" s="84"/>
      <c r="G80" s="42">
        <v>17013999</v>
      </c>
      <c r="H80" s="43">
        <v>4029</v>
      </c>
      <c r="I80" s="44">
        <v>3418</v>
      </c>
      <c r="J80" s="45">
        <v>3.5444667506999998</v>
      </c>
      <c r="K80" s="37">
        <f t="shared" si="3"/>
        <v>1.7835357110731843E-2</v>
      </c>
      <c r="L80" s="37">
        <f t="shared" si="4"/>
        <v>5.0829131654210064E-3</v>
      </c>
      <c r="M80" s="38">
        <f t="shared" si="5"/>
        <v>1.178759508484494</v>
      </c>
      <c r="N80" s="37">
        <f t="shared" si="6"/>
        <v>3.8461258571795857E-3</v>
      </c>
      <c r="O80" s="39">
        <f t="shared" ref="O80:O143" si="35">G80</f>
        <v>17013999</v>
      </c>
      <c r="P80" s="39">
        <f t="shared" si="7"/>
        <v>3851350.331319313</v>
      </c>
      <c r="Q80" s="39">
        <f t="shared" si="8"/>
        <v>728557.50296481117</v>
      </c>
      <c r="R80" s="39">
        <f t="shared" si="9"/>
        <v>21593906.834284123</v>
      </c>
      <c r="S80" t="s">
        <v>327</v>
      </c>
      <c r="T80">
        <v>3418</v>
      </c>
      <c r="U80">
        <v>3.544467</v>
      </c>
      <c r="V80">
        <v>5.0318999999999997E-3</v>
      </c>
      <c r="W80">
        <v>1.7835400000000001E-2</v>
      </c>
      <c r="X80">
        <v>5.0828999999999996E-3</v>
      </c>
      <c r="Y80" t="b">
        <f t="shared" si="10"/>
        <v>1</v>
      </c>
      <c r="Z80" s="178">
        <f t="shared" si="11"/>
        <v>0</v>
      </c>
      <c r="AA80" s="180">
        <f t="shared" si="12"/>
        <v>2.4930000019907084E-7</v>
      </c>
      <c r="AB80" s="180">
        <f t="shared" si="13"/>
        <v>1.0000024047327951</v>
      </c>
      <c r="AC80" s="180">
        <f t="shared" si="14"/>
        <v>0.99999740986702346</v>
      </c>
      <c r="AD80" t="s">
        <v>327</v>
      </c>
      <c r="AE80">
        <v>947131646</v>
      </c>
      <c r="AF80">
        <v>5.0828999999999996E-3</v>
      </c>
      <c r="AG80">
        <v>3851350.33</v>
      </c>
      <c r="AH80" t="b">
        <f t="shared" si="15"/>
        <v>1</v>
      </c>
      <c r="AI80" s="178">
        <f t="shared" si="16"/>
        <v>-0.25750446319580078</v>
      </c>
      <c r="AJ80" s="46">
        <f t="shared" si="17"/>
        <v>0.99999740986702346</v>
      </c>
      <c r="AK80" s="46">
        <f t="shared" si="18"/>
        <v>-1.3193129561841488E-3</v>
      </c>
      <c r="AL80" t="s">
        <v>327</v>
      </c>
      <c r="AM80">
        <v>4029</v>
      </c>
      <c r="AN80">
        <v>3418</v>
      </c>
      <c r="AO80">
        <v>1.1787595</v>
      </c>
      <c r="AP80">
        <v>3.8460999999999999E-3</v>
      </c>
      <c r="AQ80" t="b">
        <f t="shared" si="19"/>
        <v>1</v>
      </c>
      <c r="AR80" s="178">
        <f t="shared" si="20"/>
        <v>0</v>
      </c>
      <c r="AS80" s="178">
        <f t="shared" si="21"/>
        <v>0</v>
      </c>
      <c r="AT80" s="179">
        <f t="shared" si="22"/>
        <v>0.9999999928021841</v>
      </c>
      <c r="AU80" s="179">
        <f t="shared" si="23"/>
        <v>0.99999327708438412</v>
      </c>
      <c r="AV80" t="s">
        <v>327</v>
      </c>
      <c r="AW80">
        <v>947131646</v>
      </c>
      <c r="AX80">
        <v>3.8460999999999999E-3</v>
      </c>
      <c r="AY80">
        <v>728557.5</v>
      </c>
      <c r="AZ80" t="b">
        <f t="shared" si="24"/>
        <v>1</v>
      </c>
      <c r="BA80" s="178">
        <f t="shared" si="25"/>
        <v>-0.25750446319580078</v>
      </c>
      <c r="BB80" s="46">
        <f t="shared" si="26"/>
        <v>0.99999327708438412</v>
      </c>
      <c r="BC80" s="46">
        <f t="shared" si="27"/>
        <v>-2.9648111667484045E-3</v>
      </c>
      <c r="BD80" t="s">
        <v>327</v>
      </c>
      <c r="BE80">
        <v>17013999</v>
      </c>
      <c r="BF80" t="b">
        <f t="shared" si="28"/>
        <v>1</v>
      </c>
      <c r="BG80" s="178">
        <f t="shared" si="29"/>
        <v>0</v>
      </c>
      <c r="BH80">
        <v>64</v>
      </c>
      <c r="BI80" t="s">
        <v>327</v>
      </c>
      <c r="BJ80">
        <v>17013999</v>
      </c>
      <c r="BK80">
        <v>3851350.33</v>
      </c>
      <c r="BL80">
        <v>728557.5</v>
      </c>
      <c r="BM80">
        <v>21593907</v>
      </c>
      <c r="BN80" t="b">
        <f t="shared" si="30"/>
        <v>1</v>
      </c>
      <c r="BO80" s="46">
        <f t="shared" si="31"/>
        <v>0</v>
      </c>
      <c r="BP80" s="46">
        <f t="shared" si="32"/>
        <v>-1.3193129561841488E-3</v>
      </c>
      <c r="BQ80" s="46">
        <f t="shared" si="33"/>
        <v>-2.9648111667484045E-3</v>
      </c>
      <c r="BR80" s="46">
        <f t="shared" si="34"/>
        <v>0.16571587696671486</v>
      </c>
    </row>
    <row r="81" spans="1:70" x14ac:dyDescent="0.25">
      <c r="A81" s="41" t="s">
        <v>481</v>
      </c>
      <c r="B81" s="41" t="s">
        <v>99</v>
      </c>
      <c r="C81" s="84" t="s">
        <v>328</v>
      </c>
      <c r="D81" s="84"/>
      <c r="E81" s="84"/>
      <c r="F81" s="84"/>
      <c r="G81" s="42">
        <v>14649336</v>
      </c>
      <c r="H81" s="43">
        <v>4183</v>
      </c>
      <c r="I81" s="44">
        <v>2585</v>
      </c>
      <c r="J81" s="45">
        <v>3.5032475149</v>
      </c>
      <c r="K81" s="37">
        <f t="shared" ref="K81:K144" si="36">(I81/$I$15)*J81</f>
        <v>1.3331843728861804E-2</v>
      </c>
      <c r="L81" s="37">
        <f t="shared" ref="L81:L144" si="37">K81/$K$15</f>
        <v>3.7994531641865471E-3</v>
      </c>
      <c r="M81" s="38">
        <f t="shared" ref="M81:M144" si="38">H81/I81</f>
        <v>1.6181818181818182</v>
      </c>
      <c r="N81" s="37">
        <f t="shared" ref="N81:N144" si="39">M81/$M$15</f>
        <v>5.2798988154324072E-3</v>
      </c>
      <c r="O81" s="39">
        <f t="shared" si="35"/>
        <v>14649336</v>
      </c>
      <c r="P81" s="39">
        <f t="shared" ref="P81:P144" si="40">L81*$E$3*$E$7</f>
        <v>2878865.8642194313</v>
      </c>
      <c r="Q81" s="39">
        <f t="shared" ref="Q81:Q144" si="41">N81*$E$4*$E$7</f>
        <v>1000151.8514267085</v>
      </c>
      <c r="R81" s="39">
        <f t="shared" ref="R81:R144" si="42">O81+P81+Q81</f>
        <v>18528353.71564614</v>
      </c>
      <c r="S81" t="s">
        <v>328</v>
      </c>
      <c r="T81">
        <v>2585</v>
      </c>
      <c r="U81">
        <v>3.5032480000000001</v>
      </c>
      <c r="V81">
        <v>3.8056000000000001E-3</v>
      </c>
      <c r="W81">
        <v>1.33318E-2</v>
      </c>
      <c r="X81">
        <v>3.7994999999999999E-3</v>
      </c>
      <c r="Y81" t="b">
        <f t="shared" si="10"/>
        <v>1</v>
      </c>
      <c r="Z81" s="178">
        <f t="shared" si="11"/>
        <v>0</v>
      </c>
      <c r="AA81" s="180">
        <f t="shared" si="12"/>
        <v>4.8510000016932509E-7</v>
      </c>
      <c r="AB81" s="180">
        <f t="shared" si="13"/>
        <v>0.99999671996891848</v>
      </c>
      <c r="AC81" s="180">
        <f t="shared" si="14"/>
        <v>1.0000123269879715</v>
      </c>
      <c r="AD81" t="s">
        <v>328</v>
      </c>
      <c r="AE81">
        <v>947131646</v>
      </c>
      <c r="AF81">
        <v>3.7994999999999999E-3</v>
      </c>
      <c r="AG81">
        <v>2878865.86</v>
      </c>
      <c r="AH81" t="b">
        <f t="shared" si="15"/>
        <v>1</v>
      </c>
      <c r="AI81" s="178">
        <f t="shared" si="16"/>
        <v>-0.25750446319580078</v>
      </c>
      <c r="AJ81" s="46">
        <f t="shared" si="17"/>
        <v>1.0000123269879715</v>
      </c>
      <c r="AK81" s="46">
        <f t="shared" si="18"/>
        <v>-4.2194314301013947E-3</v>
      </c>
      <c r="AL81" t="s">
        <v>328</v>
      </c>
      <c r="AM81">
        <v>4183</v>
      </c>
      <c r="AN81">
        <v>2585</v>
      </c>
      <c r="AO81">
        <v>1.6181817999999999</v>
      </c>
      <c r="AP81">
        <v>5.2798999999999997E-3</v>
      </c>
      <c r="AQ81" t="b">
        <f t="shared" si="19"/>
        <v>1</v>
      </c>
      <c r="AR81" s="178">
        <f t="shared" si="20"/>
        <v>0</v>
      </c>
      <c r="AS81" s="178">
        <f t="shared" si="21"/>
        <v>0</v>
      </c>
      <c r="AT81" s="179">
        <f t="shared" si="22"/>
        <v>0.99999998876404483</v>
      </c>
      <c r="AU81" s="179">
        <f t="shared" si="23"/>
        <v>1.0000002243542223</v>
      </c>
      <c r="AV81" t="s">
        <v>328</v>
      </c>
      <c r="AW81">
        <v>947131646</v>
      </c>
      <c r="AX81">
        <v>5.2798999999999997E-3</v>
      </c>
      <c r="AY81">
        <v>1000151.85</v>
      </c>
      <c r="AZ81" t="b">
        <f t="shared" si="24"/>
        <v>1</v>
      </c>
      <c r="BA81" s="178">
        <f t="shared" si="25"/>
        <v>-0.25750446319580078</v>
      </c>
      <c r="BB81" s="46">
        <f t="shared" si="26"/>
        <v>1.0000002243542223</v>
      </c>
      <c r="BC81" s="46">
        <f t="shared" si="27"/>
        <v>-1.4267085352912545E-3</v>
      </c>
      <c r="BD81" t="s">
        <v>328</v>
      </c>
      <c r="BE81">
        <v>14649336</v>
      </c>
      <c r="BF81" t="b">
        <f t="shared" si="28"/>
        <v>1</v>
      </c>
      <c r="BG81" s="178">
        <f t="shared" si="29"/>
        <v>0</v>
      </c>
      <c r="BH81">
        <v>65</v>
      </c>
      <c r="BI81" t="s">
        <v>328</v>
      </c>
      <c r="BJ81">
        <v>14649336</v>
      </c>
      <c r="BK81">
        <v>2878865.86</v>
      </c>
      <c r="BL81">
        <v>1000151.85</v>
      </c>
      <c r="BM81">
        <v>18528354</v>
      </c>
      <c r="BN81" t="b">
        <f t="shared" si="30"/>
        <v>1</v>
      </c>
      <c r="BO81" s="46">
        <f t="shared" si="31"/>
        <v>0</v>
      </c>
      <c r="BP81" s="46">
        <f t="shared" si="32"/>
        <v>-4.2194314301013947E-3</v>
      </c>
      <c r="BQ81" s="46">
        <f t="shared" si="33"/>
        <v>-1.4267085352912545E-3</v>
      </c>
      <c r="BR81" s="46">
        <f t="shared" si="34"/>
        <v>0.28435385972261429</v>
      </c>
    </row>
    <row r="82" spans="1:70" x14ac:dyDescent="0.25">
      <c r="A82" s="41" t="s">
        <v>481</v>
      </c>
      <c r="B82" s="41" t="s">
        <v>100</v>
      </c>
      <c r="C82" s="84" t="s">
        <v>329</v>
      </c>
      <c r="D82" s="84"/>
      <c r="E82" s="84"/>
      <c r="F82" s="84"/>
      <c r="G82" s="42">
        <v>8425572</v>
      </c>
      <c r="H82" s="43">
        <v>1482</v>
      </c>
      <c r="I82" s="44">
        <v>2061</v>
      </c>
      <c r="J82" s="45">
        <v>3.526399252</v>
      </c>
      <c r="K82" s="37">
        <f t="shared" si="36"/>
        <v>1.0699619087564848E-2</v>
      </c>
      <c r="L82" s="37">
        <f t="shared" si="37"/>
        <v>3.0492932879066783E-3</v>
      </c>
      <c r="M82" s="38">
        <f t="shared" si="38"/>
        <v>0.71906841339155747</v>
      </c>
      <c r="N82" s="37">
        <f t="shared" si="39"/>
        <v>2.3462187137578872E-3</v>
      </c>
      <c r="O82" s="39">
        <f t="shared" si="35"/>
        <v>8425572</v>
      </c>
      <c r="P82" s="39">
        <f t="shared" si="40"/>
        <v>2310465.737357609</v>
      </c>
      <c r="Q82" s="39">
        <f t="shared" si="41"/>
        <v>444435.59856833436</v>
      </c>
      <c r="R82" s="39">
        <f t="shared" si="42"/>
        <v>11180473.335925944</v>
      </c>
      <c r="S82" t="s">
        <v>329</v>
      </c>
      <c r="T82">
        <v>2061</v>
      </c>
      <c r="U82">
        <v>3.5263990000000001</v>
      </c>
      <c r="V82">
        <v>3.0341000000000001E-3</v>
      </c>
      <c r="W82">
        <v>1.06996E-2</v>
      </c>
      <c r="X82">
        <v>3.0493E-3</v>
      </c>
      <c r="Y82" t="b">
        <f t="shared" ref="Y82:Y145" si="43">EXACT(S82,C82)</f>
        <v>1</v>
      </c>
      <c r="Z82" s="178">
        <f t="shared" ref="Z82:Z145" si="44">T82-I82</f>
        <v>0</v>
      </c>
      <c r="AA82" s="180">
        <f t="shared" ref="AA82:AA145" si="45">U82-J82</f>
        <v>-2.5199999997838063E-7</v>
      </c>
      <c r="AB82" s="180">
        <f t="shared" ref="AB82:AB145" si="46">W82/K82</f>
        <v>0.99999821605192751</v>
      </c>
      <c r="AC82" s="180">
        <f t="shared" ref="AC82:AC145" si="47">X82/L82</f>
        <v>1.0000022011963718</v>
      </c>
      <c r="AD82" t="s">
        <v>329</v>
      </c>
      <c r="AE82">
        <v>947131646</v>
      </c>
      <c r="AF82">
        <v>3.0493E-3</v>
      </c>
      <c r="AG82">
        <v>2310465.7400000002</v>
      </c>
      <c r="AH82" t="b">
        <f t="shared" ref="AH82:AH145" si="48">EXACT(AD82,C82)</f>
        <v>1</v>
      </c>
      <c r="AI82" s="178">
        <f t="shared" ref="AI82:AI145" si="49">AE82-$E$7</f>
        <v>-0.25750446319580078</v>
      </c>
      <c r="AJ82" s="46">
        <f t="shared" ref="AJ82:AJ145" si="50">AF82/L82</f>
        <v>1.0000022011963718</v>
      </c>
      <c r="AK82" s="46">
        <f t="shared" ref="AK82:AK145" si="51">AG82-P82</f>
        <v>2.642391249537468E-3</v>
      </c>
      <c r="AL82" t="s">
        <v>329</v>
      </c>
      <c r="AM82">
        <v>1482</v>
      </c>
      <c r="AN82">
        <v>2061</v>
      </c>
      <c r="AO82">
        <v>0.71906840000000005</v>
      </c>
      <c r="AP82">
        <v>2.3462000000000001E-3</v>
      </c>
      <c r="AQ82" t="b">
        <f t="shared" ref="AQ82:AQ145" si="52">EXACT(AL82,C82)</f>
        <v>1</v>
      </c>
      <c r="AR82" s="178">
        <f t="shared" ref="AR82:AR145" si="53">AM82-H82</f>
        <v>0</v>
      </c>
      <c r="AS82" s="178">
        <f t="shared" ref="AS82:AS145" si="54">AN82-I82</f>
        <v>0</v>
      </c>
      <c r="AT82" s="179">
        <f t="shared" ref="AT82:AT145" si="55">AO82/M82</f>
        <v>0.99999998137651835</v>
      </c>
      <c r="AU82" s="179">
        <f t="shared" ref="AU82:AU145" si="56">AP82/N82</f>
        <v>0.99999202386470731</v>
      </c>
      <c r="AV82" t="s">
        <v>329</v>
      </c>
      <c r="AW82">
        <v>947131646</v>
      </c>
      <c r="AX82">
        <v>2.3462000000000001E-3</v>
      </c>
      <c r="AY82">
        <v>444435.6</v>
      </c>
      <c r="AZ82" t="b">
        <f t="shared" ref="AZ82:AZ145" si="57">EXACT(AV82,C82)</f>
        <v>1</v>
      </c>
      <c r="BA82" s="178">
        <f t="shared" ref="BA82:BA145" si="58">AW82-$E$7</f>
        <v>-0.25750446319580078</v>
      </c>
      <c r="BB82" s="46">
        <f t="shared" ref="BB82:BB145" si="59">AX82/N82</f>
        <v>0.99999202386470731</v>
      </c>
      <c r="BC82" s="46">
        <f t="shared" ref="BC82:BC145" si="60">AY82-Q82</f>
        <v>1.4316656161099672E-3</v>
      </c>
      <c r="BD82" t="s">
        <v>329</v>
      </c>
      <c r="BE82">
        <v>8425572</v>
      </c>
      <c r="BF82" t="b">
        <f t="shared" ref="BF82:BF145" si="61">EXACT(BD82,C82)</f>
        <v>1</v>
      </c>
      <c r="BG82" s="178">
        <f t="shared" ref="BG82:BG145" si="62">BE82-G82</f>
        <v>0</v>
      </c>
      <c r="BH82">
        <v>66</v>
      </c>
      <c r="BI82" t="s">
        <v>329</v>
      </c>
      <c r="BJ82">
        <v>8425572</v>
      </c>
      <c r="BK82">
        <v>2310465.7400000002</v>
      </c>
      <c r="BL82">
        <v>444435.6</v>
      </c>
      <c r="BM82">
        <v>11180473</v>
      </c>
      <c r="BN82" t="b">
        <f t="shared" ref="BN82:BN145" si="63">EXACT(BI82,C82)</f>
        <v>1</v>
      </c>
      <c r="BO82" s="46">
        <f t="shared" ref="BO82:BO145" si="64">BJ82-O82</f>
        <v>0</v>
      </c>
      <c r="BP82" s="46">
        <f t="shared" ref="BP82:BP145" si="65">BK82-P82</f>
        <v>2.642391249537468E-3</v>
      </c>
      <c r="BQ82" s="46">
        <f t="shared" ref="BQ82:BQ145" si="66">BL82-Q82</f>
        <v>1.4316656161099672E-3</v>
      </c>
      <c r="BR82" s="46">
        <f t="shared" ref="BR82:BR145" si="67">BM82-R82</f>
        <v>-0.33592594414949417</v>
      </c>
    </row>
    <row r="83" spans="1:70" x14ac:dyDescent="0.25">
      <c r="A83" s="41" t="s">
        <v>481</v>
      </c>
      <c r="B83" s="41" t="s">
        <v>101</v>
      </c>
      <c r="C83" s="84" t="s">
        <v>330</v>
      </c>
      <c r="D83" s="84"/>
      <c r="E83" s="84"/>
      <c r="F83" s="84"/>
      <c r="G83" s="42">
        <v>18638631</v>
      </c>
      <c r="H83" s="43">
        <v>3055</v>
      </c>
      <c r="I83" s="44">
        <v>1221</v>
      </c>
      <c r="J83" s="45">
        <v>3.3923658094000002</v>
      </c>
      <c r="K83" s="37">
        <f t="shared" si="36"/>
        <v>6.0978563001310238E-3</v>
      </c>
      <c r="L83" s="37">
        <f t="shared" si="37"/>
        <v>1.7378331073691401E-3</v>
      </c>
      <c r="M83" s="38">
        <f t="shared" si="38"/>
        <v>2.5020475020475019</v>
      </c>
      <c r="N83" s="37">
        <f t="shared" si="39"/>
        <v>8.1638277564257521E-3</v>
      </c>
      <c r="O83" s="39">
        <f t="shared" si="35"/>
        <v>18638631</v>
      </c>
      <c r="P83" s="39">
        <f t="shared" si="40"/>
        <v>1316765.3855226624</v>
      </c>
      <c r="Q83" s="39">
        <f t="shared" si="41"/>
        <v>1546443.9245412461</v>
      </c>
      <c r="R83" s="39">
        <f t="shared" si="42"/>
        <v>21501840.31006391</v>
      </c>
      <c r="S83" t="s">
        <v>330</v>
      </c>
      <c r="T83">
        <v>1221</v>
      </c>
      <c r="U83">
        <v>3.392366</v>
      </c>
      <c r="V83">
        <v>1.7975000000000001E-3</v>
      </c>
      <c r="W83">
        <v>6.0978999999999998E-3</v>
      </c>
      <c r="X83">
        <v>1.7378000000000001E-3</v>
      </c>
      <c r="Y83" t="b">
        <f t="shared" si="43"/>
        <v>1</v>
      </c>
      <c r="Z83" s="178">
        <f t="shared" si="44"/>
        <v>0</v>
      </c>
      <c r="AA83" s="180">
        <f t="shared" si="45"/>
        <v>1.9059999978310316E-7</v>
      </c>
      <c r="AB83" s="180">
        <f t="shared" si="46"/>
        <v>1.0000071664314187</v>
      </c>
      <c r="AC83" s="180">
        <f t="shared" si="47"/>
        <v>0.99998094905143675</v>
      </c>
      <c r="AD83" t="s">
        <v>330</v>
      </c>
      <c r="AE83">
        <v>947131646</v>
      </c>
      <c r="AF83">
        <v>1.7378000000000001E-3</v>
      </c>
      <c r="AG83">
        <v>1316765.3899999999</v>
      </c>
      <c r="AH83" t="b">
        <f t="shared" si="48"/>
        <v>1</v>
      </c>
      <c r="AI83" s="178">
        <f t="shared" si="49"/>
        <v>-0.25750446319580078</v>
      </c>
      <c r="AJ83" s="46">
        <f t="shared" si="50"/>
        <v>0.99998094905143675</v>
      </c>
      <c r="AK83" s="46">
        <f t="shared" si="51"/>
        <v>4.4773374684154987E-3</v>
      </c>
      <c r="AL83" t="s">
        <v>330</v>
      </c>
      <c r="AM83">
        <v>3055</v>
      </c>
      <c r="AN83">
        <v>1221</v>
      </c>
      <c r="AO83">
        <v>2.5020475000000002</v>
      </c>
      <c r="AP83">
        <v>8.1638000000000006E-3</v>
      </c>
      <c r="AQ83" t="b">
        <f t="shared" si="52"/>
        <v>1</v>
      </c>
      <c r="AR83" s="178">
        <f t="shared" si="53"/>
        <v>0</v>
      </c>
      <c r="AS83" s="178">
        <f t="shared" si="54"/>
        <v>0</v>
      </c>
      <c r="AT83" s="179">
        <f t="shared" si="55"/>
        <v>0.99999999918166949</v>
      </c>
      <c r="AU83" s="179">
        <f t="shared" si="56"/>
        <v>0.99999660007210101</v>
      </c>
      <c r="AV83" t="s">
        <v>330</v>
      </c>
      <c r="AW83">
        <v>947131646</v>
      </c>
      <c r="AX83">
        <v>8.1638000000000006E-3</v>
      </c>
      <c r="AY83">
        <v>1546443.92</v>
      </c>
      <c r="AZ83" t="b">
        <f t="shared" si="57"/>
        <v>1</v>
      </c>
      <c r="BA83" s="178">
        <f t="shared" si="58"/>
        <v>-0.25750446319580078</v>
      </c>
      <c r="BB83" s="46">
        <f t="shared" si="59"/>
        <v>0.99999660007210101</v>
      </c>
      <c r="BC83" s="46">
        <f t="shared" si="60"/>
        <v>-4.5412462204694748E-3</v>
      </c>
      <c r="BD83" t="s">
        <v>330</v>
      </c>
      <c r="BE83">
        <v>18638631</v>
      </c>
      <c r="BF83" t="b">
        <f t="shared" si="61"/>
        <v>1</v>
      </c>
      <c r="BG83" s="178">
        <f t="shared" si="62"/>
        <v>0</v>
      </c>
      <c r="BH83">
        <v>67</v>
      </c>
      <c r="BI83" t="s">
        <v>330</v>
      </c>
      <c r="BJ83">
        <v>18638631</v>
      </c>
      <c r="BK83">
        <v>1316765.3899999999</v>
      </c>
      <c r="BL83">
        <v>1546443.92</v>
      </c>
      <c r="BM83">
        <v>21501840</v>
      </c>
      <c r="BN83" t="b">
        <f t="shared" si="63"/>
        <v>1</v>
      </c>
      <c r="BO83" s="46">
        <f t="shared" si="64"/>
        <v>0</v>
      </c>
      <c r="BP83" s="46">
        <f t="shared" si="65"/>
        <v>4.4773374684154987E-3</v>
      </c>
      <c r="BQ83" s="46">
        <f t="shared" si="66"/>
        <v>-4.5412462204694748E-3</v>
      </c>
      <c r="BR83" s="46">
        <f t="shared" si="67"/>
        <v>-0.31006390973925591</v>
      </c>
    </row>
    <row r="84" spans="1:70" x14ac:dyDescent="0.25">
      <c r="A84" s="41" t="s">
        <v>481</v>
      </c>
      <c r="B84" s="41" t="s">
        <v>102</v>
      </c>
      <c r="C84" s="84" t="s">
        <v>331</v>
      </c>
      <c r="D84" s="84"/>
      <c r="E84" s="84"/>
      <c r="F84" s="84"/>
      <c r="G84" s="42">
        <v>14700287</v>
      </c>
      <c r="H84" s="43">
        <v>4572</v>
      </c>
      <c r="I84" s="44">
        <v>3023</v>
      </c>
      <c r="J84" s="45">
        <v>3.5688947040999999</v>
      </c>
      <c r="K84" s="37">
        <f t="shared" si="36"/>
        <v>1.5882933820663272E-2</v>
      </c>
      <c r="L84" s="37">
        <f t="shared" si="37"/>
        <v>4.5264904381411191E-3</v>
      </c>
      <c r="M84" s="38">
        <f t="shared" si="38"/>
        <v>1.5124048957988754</v>
      </c>
      <c r="N84" s="37">
        <f t="shared" si="39"/>
        <v>4.9347636514387189E-3</v>
      </c>
      <c r="O84" s="39">
        <f t="shared" si="35"/>
        <v>14700287</v>
      </c>
      <c r="P84" s="39">
        <f t="shared" si="40"/>
        <v>3429745.8723563608</v>
      </c>
      <c r="Q84" s="39">
        <f t="shared" si="41"/>
        <v>934774.16421576939</v>
      </c>
      <c r="R84" s="39">
        <f t="shared" si="42"/>
        <v>19064807.036572132</v>
      </c>
      <c r="S84" t="s">
        <v>331</v>
      </c>
      <c r="T84">
        <v>3023</v>
      </c>
      <c r="U84">
        <v>3.5688949999999999</v>
      </c>
      <c r="V84">
        <v>4.4504000000000002E-3</v>
      </c>
      <c r="W84">
        <v>1.5882899999999998E-2</v>
      </c>
      <c r="X84">
        <v>4.5265000000000001E-3</v>
      </c>
      <c r="Y84" t="b">
        <f t="shared" si="43"/>
        <v>1</v>
      </c>
      <c r="Z84" s="178">
        <f t="shared" si="44"/>
        <v>0</v>
      </c>
      <c r="AA84" s="180">
        <f t="shared" si="45"/>
        <v>2.9590000005796924E-7</v>
      </c>
      <c r="AB84" s="180">
        <f t="shared" si="46"/>
        <v>0.99999787062871037</v>
      </c>
      <c r="AC84" s="180">
        <f t="shared" si="47"/>
        <v>1.0000021124221981</v>
      </c>
      <c r="AD84" t="s">
        <v>331</v>
      </c>
      <c r="AE84">
        <v>947131646</v>
      </c>
      <c r="AF84">
        <v>4.5265000000000001E-3</v>
      </c>
      <c r="AG84">
        <v>3429745.87</v>
      </c>
      <c r="AH84" t="b">
        <f t="shared" si="48"/>
        <v>1</v>
      </c>
      <c r="AI84" s="178">
        <f t="shared" si="49"/>
        <v>-0.25750446319580078</v>
      </c>
      <c r="AJ84" s="46">
        <f t="shared" si="50"/>
        <v>1.0000021124221981</v>
      </c>
      <c r="AK84" s="46">
        <f t="shared" si="51"/>
        <v>-2.3563606664538383E-3</v>
      </c>
      <c r="AL84" t="s">
        <v>331</v>
      </c>
      <c r="AM84">
        <v>4572</v>
      </c>
      <c r="AN84">
        <v>3023</v>
      </c>
      <c r="AO84">
        <v>1.5124048999999999</v>
      </c>
      <c r="AP84">
        <v>4.9347999999999996E-3</v>
      </c>
      <c r="AQ84" t="b">
        <f t="shared" si="52"/>
        <v>1</v>
      </c>
      <c r="AR84" s="178">
        <f t="shared" si="53"/>
        <v>0</v>
      </c>
      <c r="AS84" s="178">
        <f t="shared" si="54"/>
        <v>0</v>
      </c>
      <c r="AT84" s="179">
        <f t="shared" si="55"/>
        <v>1.0000000027777778</v>
      </c>
      <c r="AU84" s="179">
        <f t="shared" si="56"/>
        <v>1.0000073658160447</v>
      </c>
      <c r="AV84" t="s">
        <v>331</v>
      </c>
      <c r="AW84">
        <v>947131646</v>
      </c>
      <c r="AX84">
        <v>4.9347999999999996E-3</v>
      </c>
      <c r="AY84">
        <v>934774.16</v>
      </c>
      <c r="AZ84" t="b">
        <f t="shared" si="57"/>
        <v>1</v>
      </c>
      <c r="BA84" s="178">
        <f t="shared" si="58"/>
        <v>-0.25750446319580078</v>
      </c>
      <c r="BB84" s="46">
        <f t="shared" si="59"/>
        <v>1.0000073658160447</v>
      </c>
      <c r="BC84" s="46">
        <f t="shared" si="60"/>
        <v>-4.2157693533226848E-3</v>
      </c>
      <c r="BD84" t="s">
        <v>331</v>
      </c>
      <c r="BE84">
        <v>14700287</v>
      </c>
      <c r="BF84" t="b">
        <f t="shared" si="61"/>
        <v>1</v>
      </c>
      <c r="BG84" s="178">
        <f t="shared" si="62"/>
        <v>0</v>
      </c>
      <c r="BH84">
        <v>68</v>
      </c>
      <c r="BI84" t="s">
        <v>331</v>
      </c>
      <c r="BJ84">
        <v>14700287</v>
      </c>
      <c r="BK84">
        <v>3429745.87</v>
      </c>
      <c r="BL84">
        <v>934774.16</v>
      </c>
      <c r="BM84">
        <v>19064807</v>
      </c>
      <c r="BN84" t="b">
        <f t="shared" si="63"/>
        <v>1</v>
      </c>
      <c r="BO84" s="46">
        <f t="shared" si="64"/>
        <v>0</v>
      </c>
      <c r="BP84" s="46">
        <f t="shared" si="65"/>
        <v>-2.3563606664538383E-3</v>
      </c>
      <c r="BQ84" s="46">
        <f t="shared" si="66"/>
        <v>-4.2157693533226848E-3</v>
      </c>
      <c r="BR84" s="46">
        <f t="shared" si="67"/>
        <v>-3.6572132259607315E-2</v>
      </c>
    </row>
    <row r="85" spans="1:70" x14ac:dyDescent="0.25">
      <c r="A85" s="41" t="s">
        <v>481</v>
      </c>
      <c r="B85" s="41" t="s">
        <v>103</v>
      </c>
      <c r="C85" s="84" t="s">
        <v>332</v>
      </c>
      <c r="D85" s="84"/>
      <c r="E85" s="84"/>
      <c r="F85" s="84"/>
      <c r="G85" s="42">
        <v>34340756</v>
      </c>
      <c r="H85" s="43">
        <v>5586</v>
      </c>
      <c r="I85" s="44">
        <v>4241</v>
      </c>
      <c r="J85" s="45">
        <v>3.5395029743999999</v>
      </c>
      <c r="K85" s="37">
        <f t="shared" si="36"/>
        <v>2.2098835974063844E-2</v>
      </c>
      <c r="L85" s="37">
        <f t="shared" si="37"/>
        <v>6.2979655308084458E-3</v>
      </c>
      <c r="M85" s="38">
        <f t="shared" si="38"/>
        <v>1.3171421834473003</v>
      </c>
      <c r="N85" s="37">
        <f t="shared" si="39"/>
        <v>4.2976489885131457E-3</v>
      </c>
      <c r="O85" s="39">
        <f t="shared" si="35"/>
        <v>34340756</v>
      </c>
      <c r="P85" s="39">
        <f t="shared" si="40"/>
        <v>4772001.969014097</v>
      </c>
      <c r="Q85" s="39">
        <f t="shared" si="41"/>
        <v>814087.87230547075</v>
      </c>
      <c r="R85" s="39">
        <f t="shared" si="42"/>
        <v>39926845.841319561</v>
      </c>
      <c r="S85" t="s">
        <v>332</v>
      </c>
      <c r="T85">
        <v>4241</v>
      </c>
      <c r="U85">
        <v>3.5395029999999998</v>
      </c>
      <c r="V85">
        <v>6.2434999999999999E-3</v>
      </c>
      <c r="W85">
        <v>2.2098799999999998E-2</v>
      </c>
      <c r="X85">
        <v>6.2979999999999998E-3</v>
      </c>
      <c r="Y85" t="b">
        <f t="shared" si="43"/>
        <v>1</v>
      </c>
      <c r="Z85" s="178">
        <f t="shared" si="44"/>
        <v>0</v>
      </c>
      <c r="AA85" s="180">
        <f t="shared" si="45"/>
        <v>2.5599999897707448E-8</v>
      </c>
      <c r="AB85" s="180">
        <f t="shared" si="46"/>
        <v>0.99999837212856424</v>
      </c>
      <c r="AC85" s="180">
        <f t="shared" si="47"/>
        <v>1.0000054730676733</v>
      </c>
      <c r="AD85" t="s">
        <v>332</v>
      </c>
      <c r="AE85">
        <v>947131646</v>
      </c>
      <c r="AF85">
        <v>6.2979999999999998E-3</v>
      </c>
      <c r="AG85">
        <v>4772001.97</v>
      </c>
      <c r="AH85" t="b">
        <f t="shared" si="48"/>
        <v>1</v>
      </c>
      <c r="AI85" s="178">
        <f t="shared" si="49"/>
        <v>-0.25750446319580078</v>
      </c>
      <c r="AJ85" s="46">
        <f t="shared" si="50"/>
        <v>1.0000054730676733</v>
      </c>
      <c r="AK85" s="46">
        <f t="shared" si="51"/>
        <v>9.8590273410081863E-4</v>
      </c>
      <c r="AL85" t="s">
        <v>332</v>
      </c>
      <c r="AM85">
        <v>5586</v>
      </c>
      <c r="AN85">
        <v>4241</v>
      </c>
      <c r="AO85">
        <v>1.3171421999999999</v>
      </c>
      <c r="AP85">
        <v>4.2976000000000004E-3</v>
      </c>
      <c r="AQ85" t="b">
        <f t="shared" si="52"/>
        <v>1</v>
      </c>
      <c r="AR85" s="178">
        <f t="shared" si="53"/>
        <v>0</v>
      </c>
      <c r="AS85" s="178">
        <f t="shared" si="54"/>
        <v>0</v>
      </c>
      <c r="AT85" s="179">
        <f t="shared" si="55"/>
        <v>1.000000012567132</v>
      </c>
      <c r="AU85" s="179">
        <f t="shared" si="56"/>
        <v>0.99998860109020626</v>
      </c>
      <c r="AV85" t="s">
        <v>332</v>
      </c>
      <c r="AW85">
        <v>947131646</v>
      </c>
      <c r="AX85">
        <v>4.2976000000000004E-3</v>
      </c>
      <c r="AY85">
        <v>814087.87</v>
      </c>
      <c r="AZ85" t="b">
        <f t="shared" si="57"/>
        <v>1</v>
      </c>
      <c r="BA85" s="178">
        <f t="shared" si="58"/>
        <v>-0.25750446319580078</v>
      </c>
      <c r="BB85" s="46">
        <f t="shared" si="59"/>
        <v>0.99998860109020626</v>
      </c>
      <c r="BC85" s="46">
        <f t="shared" si="60"/>
        <v>-2.3054707562550902E-3</v>
      </c>
      <c r="BD85" t="s">
        <v>332</v>
      </c>
      <c r="BE85">
        <v>34340756</v>
      </c>
      <c r="BF85" t="b">
        <f t="shared" si="61"/>
        <v>1</v>
      </c>
      <c r="BG85" s="178">
        <f t="shared" si="62"/>
        <v>0</v>
      </c>
      <c r="BH85">
        <v>69</v>
      </c>
      <c r="BI85" t="s">
        <v>332</v>
      </c>
      <c r="BJ85">
        <v>34340756</v>
      </c>
      <c r="BK85">
        <v>4772001.97</v>
      </c>
      <c r="BL85">
        <v>814087.87</v>
      </c>
      <c r="BM85">
        <v>39926846</v>
      </c>
      <c r="BN85" t="b">
        <f t="shared" si="63"/>
        <v>1</v>
      </c>
      <c r="BO85" s="46">
        <f t="shared" si="64"/>
        <v>0</v>
      </c>
      <c r="BP85" s="46">
        <f t="shared" si="65"/>
        <v>9.8590273410081863E-4</v>
      </c>
      <c r="BQ85" s="46">
        <f t="shared" si="66"/>
        <v>-2.3054707562550902E-3</v>
      </c>
      <c r="BR85" s="46">
        <f t="shared" si="67"/>
        <v>0.15868043899536133</v>
      </c>
    </row>
    <row r="86" spans="1:70" x14ac:dyDescent="0.25">
      <c r="A86" s="41" t="s">
        <v>481</v>
      </c>
      <c r="B86" s="41" t="s">
        <v>104</v>
      </c>
      <c r="C86" s="84" t="s">
        <v>333</v>
      </c>
      <c r="D86" s="84"/>
      <c r="E86" s="84"/>
      <c r="F86" s="84"/>
      <c r="G86" s="42">
        <v>10061825</v>
      </c>
      <c r="H86" s="43">
        <v>2292</v>
      </c>
      <c r="I86" s="44">
        <v>2246</v>
      </c>
      <c r="J86" s="45">
        <v>3.4103271076000001</v>
      </c>
      <c r="K86" s="37">
        <f t="shared" si="36"/>
        <v>1.1276248378651136E-2</v>
      </c>
      <c r="L86" s="37">
        <f t="shared" si="37"/>
        <v>3.2136273462063164E-3</v>
      </c>
      <c r="M86" s="38">
        <f t="shared" si="38"/>
        <v>1.0204808548530722</v>
      </c>
      <c r="N86" s="37">
        <f t="shared" si="39"/>
        <v>3.3296849563939348E-3</v>
      </c>
      <c r="O86" s="39">
        <f t="shared" si="35"/>
        <v>10061825</v>
      </c>
      <c r="P86" s="39">
        <f t="shared" si="40"/>
        <v>2434982.5270964191</v>
      </c>
      <c r="Q86" s="39">
        <f t="shared" si="41"/>
        <v>630729.9988536468</v>
      </c>
      <c r="R86" s="39">
        <f t="shared" si="42"/>
        <v>13127537.525950065</v>
      </c>
      <c r="S86" t="s">
        <v>333</v>
      </c>
      <c r="T86">
        <v>2246</v>
      </c>
      <c r="U86">
        <v>3.4103270000000001</v>
      </c>
      <c r="V86">
        <v>3.3065E-3</v>
      </c>
      <c r="W86">
        <v>1.12762E-2</v>
      </c>
      <c r="X86">
        <v>3.2136000000000001E-3</v>
      </c>
      <c r="Y86" t="b">
        <f t="shared" si="43"/>
        <v>1</v>
      </c>
      <c r="Z86" s="178">
        <f t="shared" si="44"/>
        <v>0</v>
      </c>
      <c r="AA86" s="180">
        <f t="shared" si="45"/>
        <v>-1.0760000002107972E-7</v>
      </c>
      <c r="AB86" s="180">
        <f t="shared" si="46"/>
        <v>0.99999570968556994</v>
      </c>
      <c r="AC86" s="180">
        <f t="shared" si="47"/>
        <v>0.99999149054841452</v>
      </c>
      <c r="AD86" t="s">
        <v>333</v>
      </c>
      <c r="AE86">
        <v>947131646</v>
      </c>
      <c r="AF86">
        <v>3.2136000000000001E-3</v>
      </c>
      <c r="AG86">
        <v>2434982.5299999998</v>
      </c>
      <c r="AH86" t="b">
        <f t="shared" si="48"/>
        <v>1</v>
      </c>
      <c r="AI86" s="178">
        <f t="shared" si="49"/>
        <v>-0.25750446319580078</v>
      </c>
      <c r="AJ86" s="46">
        <f t="shared" si="50"/>
        <v>0.99999149054841452</v>
      </c>
      <c r="AK86" s="46">
        <f t="shared" si="51"/>
        <v>2.9035806655883789E-3</v>
      </c>
      <c r="AL86" t="s">
        <v>333</v>
      </c>
      <c r="AM86">
        <v>2292</v>
      </c>
      <c r="AN86">
        <v>2246</v>
      </c>
      <c r="AO86">
        <v>1.0204808999999999</v>
      </c>
      <c r="AP86">
        <v>3.3297000000000001E-3</v>
      </c>
      <c r="AQ86" t="b">
        <f t="shared" si="52"/>
        <v>1</v>
      </c>
      <c r="AR86" s="178">
        <f t="shared" si="53"/>
        <v>0</v>
      </c>
      <c r="AS86" s="178">
        <f t="shared" si="54"/>
        <v>0</v>
      </c>
      <c r="AT86" s="179">
        <f t="shared" si="55"/>
        <v>1.0000000442408377</v>
      </c>
      <c r="AU86" s="179">
        <f t="shared" si="56"/>
        <v>1.0000045180268591</v>
      </c>
      <c r="AV86" t="s">
        <v>333</v>
      </c>
      <c r="AW86">
        <v>947131646</v>
      </c>
      <c r="AX86">
        <v>3.3297000000000001E-3</v>
      </c>
      <c r="AY86">
        <v>630730</v>
      </c>
      <c r="AZ86" t="b">
        <f t="shared" si="57"/>
        <v>1</v>
      </c>
      <c r="BA86" s="178">
        <f t="shared" si="58"/>
        <v>-0.25750446319580078</v>
      </c>
      <c r="BB86" s="46">
        <f t="shared" si="59"/>
        <v>1.0000045180268591</v>
      </c>
      <c r="BC86" s="46">
        <f t="shared" si="60"/>
        <v>1.146353199146688E-3</v>
      </c>
      <c r="BD86" t="s">
        <v>333</v>
      </c>
      <c r="BE86">
        <v>10061825</v>
      </c>
      <c r="BF86" t="b">
        <f t="shared" si="61"/>
        <v>1</v>
      </c>
      <c r="BG86" s="178">
        <f t="shared" si="62"/>
        <v>0</v>
      </c>
      <c r="BH86">
        <v>70</v>
      </c>
      <c r="BI86" t="s">
        <v>333</v>
      </c>
      <c r="BJ86">
        <v>10061825</v>
      </c>
      <c r="BK86">
        <v>2434982.5299999998</v>
      </c>
      <c r="BL86">
        <v>630730</v>
      </c>
      <c r="BM86">
        <v>13127538</v>
      </c>
      <c r="BN86" t="b">
        <f t="shared" si="63"/>
        <v>1</v>
      </c>
      <c r="BO86" s="46">
        <f t="shared" si="64"/>
        <v>0</v>
      </c>
      <c r="BP86" s="46">
        <f t="shared" si="65"/>
        <v>2.9035806655883789E-3</v>
      </c>
      <c r="BQ86" s="46">
        <f t="shared" si="66"/>
        <v>1.146353199146688E-3</v>
      </c>
      <c r="BR86" s="46">
        <f t="shared" si="67"/>
        <v>0.47404993511736393</v>
      </c>
    </row>
    <row r="87" spans="1:70" x14ac:dyDescent="0.25">
      <c r="A87" s="41" t="s">
        <v>481</v>
      </c>
      <c r="B87" s="41" t="s">
        <v>105</v>
      </c>
      <c r="C87" s="84" t="s">
        <v>334</v>
      </c>
      <c r="D87" s="84"/>
      <c r="E87" s="84"/>
      <c r="F87" s="84"/>
      <c r="G87" s="42">
        <v>59088186</v>
      </c>
      <c r="H87" s="43">
        <v>20660</v>
      </c>
      <c r="I87" s="44">
        <v>9626</v>
      </c>
      <c r="J87" s="45">
        <v>3.4600882126000001</v>
      </c>
      <c r="K87" s="37">
        <f t="shared" si="36"/>
        <v>4.9033384664797397E-2</v>
      </c>
      <c r="L87" s="37">
        <f t="shared" si="37"/>
        <v>1.3974064825866798E-2</v>
      </c>
      <c r="M87" s="38">
        <f t="shared" si="38"/>
        <v>2.1462705173488468</v>
      </c>
      <c r="N87" s="37">
        <f t="shared" si="39"/>
        <v>7.0029776844732824E-3</v>
      </c>
      <c r="O87" s="39">
        <f t="shared" si="35"/>
        <v>59088186</v>
      </c>
      <c r="P87" s="39">
        <f t="shared" si="40"/>
        <v>10588223.218745848</v>
      </c>
      <c r="Q87" s="39">
        <f t="shared" si="41"/>
        <v>1326548.3565999491</v>
      </c>
      <c r="R87" s="39">
        <f t="shared" si="42"/>
        <v>71002957.575345784</v>
      </c>
      <c r="S87" t="s">
        <v>334</v>
      </c>
      <c r="T87">
        <v>9626</v>
      </c>
      <c r="U87">
        <v>3.4600879999999998</v>
      </c>
      <c r="V87">
        <v>1.4171100000000001E-2</v>
      </c>
      <c r="W87">
        <v>4.9033399999999998E-2</v>
      </c>
      <c r="X87">
        <v>1.39741E-2</v>
      </c>
      <c r="Y87" t="b">
        <f t="shared" si="43"/>
        <v>1</v>
      </c>
      <c r="Z87" s="178">
        <f t="shared" si="44"/>
        <v>0</v>
      </c>
      <c r="AA87" s="180">
        <f t="shared" si="45"/>
        <v>-2.1260000027112369E-7</v>
      </c>
      <c r="AB87" s="180">
        <f t="shared" si="46"/>
        <v>1.0000003127502355</v>
      </c>
      <c r="AC87" s="180">
        <f t="shared" si="47"/>
        <v>1.0000025171010469</v>
      </c>
      <c r="AD87" t="s">
        <v>334</v>
      </c>
      <c r="AE87">
        <v>947131646</v>
      </c>
      <c r="AF87">
        <v>1.39741E-2</v>
      </c>
      <c r="AG87">
        <v>10588223.220000001</v>
      </c>
      <c r="AH87" t="b">
        <f t="shared" si="48"/>
        <v>1</v>
      </c>
      <c r="AI87" s="178">
        <f t="shared" si="49"/>
        <v>-0.25750446319580078</v>
      </c>
      <c r="AJ87" s="46">
        <f t="shared" si="50"/>
        <v>1.0000025171010469</v>
      </c>
      <c r="AK87" s="46">
        <f t="shared" si="51"/>
        <v>1.2541525065898895E-3</v>
      </c>
      <c r="AL87" t="s">
        <v>334</v>
      </c>
      <c r="AM87">
        <v>20660</v>
      </c>
      <c r="AN87">
        <v>9626</v>
      </c>
      <c r="AO87">
        <v>2.1462705</v>
      </c>
      <c r="AP87">
        <v>7.0029999999999997E-3</v>
      </c>
      <c r="AQ87" t="b">
        <f t="shared" si="52"/>
        <v>1</v>
      </c>
      <c r="AR87" s="178">
        <f t="shared" si="53"/>
        <v>0</v>
      </c>
      <c r="AS87" s="178">
        <f t="shared" si="54"/>
        <v>0</v>
      </c>
      <c r="AT87" s="179">
        <f t="shared" si="55"/>
        <v>0.99999999191674738</v>
      </c>
      <c r="AU87" s="179">
        <f t="shared" si="56"/>
        <v>1.000003186576871</v>
      </c>
      <c r="AV87" t="s">
        <v>334</v>
      </c>
      <c r="AW87">
        <v>947131646</v>
      </c>
      <c r="AX87">
        <v>7.0029999999999997E-3</v>
      </c>
      <c r="AY87">
        <v>1326548.3600000001</v>
      </c>
      <c r="AZ87" t="b">
        <f t="shared" si="57"/>
        <v>1</v>
      </c>
      <c r="BA87" s="178">
        <f t="shared" si="58"/>
        <v>-0.25750446319580078</v>
      </c>
      <c r="BB87" s="46">
        <f t="shared" si="59"/>
        <v>1.000003186576871</v>
      </c>
      <c r="BC87" s="46">
        <f t="shared" si="60"/>
        <v>3.4000510349869728E-3</v>
      </c>
      <c r="BD87" t="s">
        <v>334</v>
      </c>
      <c r="BE87">
        <v>59088186</v>
      </c>
      <c r="BF87" t="b">
        <f t="shared" si="61"/>
        <v>1</v>
      </c>
      <c r="BG87" s="178">
        <f t="shared" si="62"/>
        <v>0</v>
      </c>
      <c r="BH87">
        <v>71</v>
      </c>
      <c r="BI87" t="s">
        <v>334</v>
      </c>
      <c r="BJ87">
        <v>59088186</v>
      </c>
      <c r="BK87">
        <v>10588223.220000001</v>
      </c>
      <c r="BL87">
        <v>1326548.3600000001</v>
      </c>
      <c r="BM87">
        <v>71002958</v>
      </c>
      <c r="BN87" t="b">
        <f t="shared" si="63"/>
        <v>1</v>
      </c>
      <c r="BO87" s="46">
        <f t="shared" si="64"/>
        <v>0</v>
      </c>
      <c r="BP87" s="46">
        <f t="shared" si="65"/>
        <v>1.2541525065898895E-3</v>
      </c>
      <c r="BQ87" s="46">
        <f t="shared" si="66"/>
        <v>3.4000510349869728E-3</v>
      </c>
      <c r="BR87" s="46">
        <f t="shared" si="67"/>
        <v>0.42465421557426453</v>
      </c>
    </row>
    <row r="88" spans="1:70" x14ac:dyDescent="0.25">
      <c r="A88" s="41" t="s">
        <v>481</v>
      </c>
      <c r="B88" s="41" t="s">
        <v>106</v>
      </c>
      <c r="C88" s="84" t="s">
        <v>335</v>
      </c>
      <c r="D88" s="84"/>
      <c r="E88" s="84"/>
      <c r="F88" s="84"/>
      <c r="G88" s="42">
        <v>45341616</v>
      </c>
      <c r="H88" s="43">
        <v>9137</v>
      </c>
      <c r="I88" s="44">
        <v>4310</v>
      </c>
      <c r="J88" s="45">
        <v>3.6686064950000001</v>
      </c>
      <c r="K88" s="37">
        <f t="shared" si="36"/>
        <v>2.3277548763448303E-2</v>
      </c>
      <c r="L88" s="37">
        <f t="shared" si="37"/>
        <v>6.6338878629610947E-3</v>
      </c>
      <c r="M88" s="38">
        <f t="shared" si="38"/>
        <v>2.119953596287703</v>
      </c>
      <c r="N88" s="37">
        <f t="shared" si="39"/>
        <v>6.9171092865124859E-3</v>
      </c>
      <c r="O88" s="39">
        <f t="shared" si="35"/>
        <v>45341616</v>
      </c>
      <c r="P88" s="39">
        <f t="shared" si="40"/>
        <v>5026532.106187216</v>
      </c>
      <c r="Q88" s="39">
        <f t="shared" si="41"/>
        <v>1310282.6211755283</v>
      </c>
      <c r="R88" s="39">
        <f t="shared" si="42"/>
        <v>51678430.727362745</v>
      </c>
      <c r="S88" t="s">
        <v>335</v>
      </c>
      <c r="T88">
        <v>4310</v>
      </c>
      <c r="U88">
        <v>3.668606</v>
      </c>
      <c r="V88">
        <v>6.3451000000000002E-3</v>
      </c>
      <c r="W88">
        <v>2.32775E-2</v>
      </c>
      <c r="X88">
        <v>6.6338999999999999E-3</v>
      </c>
      <c r="Y88" t="b">
        <f t="shared" si="43"/>
        <v>1</v>
      </c>
      <c r="Z88" s="178">
        <f t="shared" si="44"/>
        <v>0</v>
      </c>
      <c r="AA88" s="180">
        <f t="shared" si="45"/>
        <v>-4.9500000010027634E-7</v>
      </c>
      <c r="AB88" s="180">
        <f t="shared" si="46"/>
        <v>0.9999979051295822</v>
      </c>
      <c r="AC88" s="180">
        <f t="shared" si="47"/>
        <v>1.0000018295514117</v>
      </c>
      <c r="AD88" t="s">
        <v>335</v>
      </c>
      <c r="AE88">
        <v>947131646</v>
      </c>
      <c r="AF88">
        <v>6.6338999999999999E-3</v>
      </c>
      <c r="AG88">
        <v>5026532.0999999996</v>
      </c>
      <c r="AH88" t="b">
        <f t="shared" si="48"/>
        <v>1</v>
      </c>
      <c r="AI88" s="178">
        <f t="shared" si="49"/>
        <v>-0.25750446319580078</v>
      </c>
      <c r="AJ88" s="46">
        <f t="shared" si="50"/>
        <v>1.0000018295514117</v>
      </c>
      <c r="AK88" s="46">
        <f t="shared" si="51"/>
        <v>-6.1872163787484169E-3</v>
      </c>
      <c r="AL88" t="s">
        <v>335</v>
      </c>
      <c r="AM88">
        <v>9137</v>
      </c>
      <c r="AN88">
        <v>4310</v>
      </c>
      <c r="AO88">
        <v>2.1199536000000001</v>
      </c>
      <c r="AP88">
        <v>6.9170999999999998E-3</v>
      </c>
      <c r="AQ88" t="b">
        <f t="shared" si="52"/>
        <v>1</v>
      </c>
      <c r="AR88" s="178">
        <f t="shared" si="53"/>
        <v>0</v>
      </c>
      <c r="AS88" s="178">
        <f t="shared" si="54"/>
        <v>0</v>
      </c>
      <c r="AT88" s="179">
        <f t="shared" si="55"/>
        <v>1.0000000017511219</v>
      </c>
      <c r="AU88" s="179">
        <f t="shared" si="56"/>
        <v>0.99999865745760241</v>
      </c>
      <c r="AV88" t="s">
        <v>335</v>
      </c>
      <c r="AW88">
        <v>947131646</v>
      </c>
      <c r="AX88">
        <v>6.9170999999999998E-3</v>
      </c>
      <c r="AY88">
        <v>1310282.6200000001</v>
      </c>
      <c r="AZ88" t="b">
        <f t="shared" si="57"/>
        <v>1</v>
      </c>
      <c r="BA88" s="178">
        <f t="shared" si="58"/>
        <v>-0.25750446319580078</v>
      </c>
      <c r="BB88" s="46">
        <f t="shared" si="59"/>
        <v>0.99999865745760241</v>
      </c>
      <c r="BC88" s="46">
        <f t="shared" si="60"/>
        <v>-1.1755281593650579E-3</v>
      </c>
      <c r="BD88" t="s">
        <v>335</v>
      </c>
      <c r="BE88">
        <v>45341616</v>
      </c>
      <c r="BF88" t="b">
        <f t="shared" si="61"/>
        <v>1</v>
      </c>
      <c r="BG88" s="178">
        <f t="shared" si="62"/>
        <v>0</v>
      </c>
      <c r="BH88">
        <v>72</v>
      </c>
      <c r="BI88" t="s">
        <v>335</v>
      </c>
      <c r="BJ88">
        <v>45341616</v>
      </c>
      <c r="BK88">
        <v>5026532.0999999996</v>
      </c>
      <c r="BL88">
        <v>1310282.6200000001</v>
      </c>
      <c r="BM88">
        <v>51678431</v>
      </c>
      <c r="BN88" t="b">
        <f t="shared" si="63"/>
        <v>1</v>
      </c>
      <c r="BO88" s="46">
        <f t="shared" si="64"/>
        <v>0</v>
      </c>
      <c r="BP88" s="46">
        <f t="shared" si="65"/>
        <v>-6.1872163787484169E-3</v>
      </c>
      <c r="BQ88" s="46">
        <f t="shared" si="66"/>
        <v>-1.1755281593650579E-3</v>
      </c>
      <c r="BR88" s="46">
        <f t="shared" si="67"/>
        <v>0.2726372554898262</v>
      </c>
    </row>
    <row r="89" spans="1:70" x14ac:dyDescent="0.25">
      <c r="A89" s="41" t="s">
        <v>481</v>
      </c>
      <c r="B89" s="41" t="s">
        <v>107</v>
      </c>
      <c r="C89" s="84" t="s">
        <v>336</v>
      </c>
      <c r="D89" s="84"/>
      <c r="E89" s="84"/>
      <c r="F89" s="84"/>
      <c r="G89" s="42">
        <v>8657810</v>
      </c>
      <c r="H89" s="43">
        <v>3031</v>
      </c>
      <c r="I89" s="44">
        <v>2955</v>
      </c>
      <c r="J89" s="45">
        <v>3.3700866458999998</v>
      </c>
      <c r="K89" s="37">
        <f t="shared" si="36"/>
        <v>1.4660790790431023E-2</v>
      </c>
      <c r="L89" s="37">
        <f t="shared" si="37"/>
        <v>4.1781908857504843E-3</v>
      </c>
      <c r="M89" s="38">
        <f t="shared" si="38"/>
        <v>1.0257191201353637</v>
      </c>
      <c r="N89" s="37">
        <f t="shared" si="39"/>
        <v>3.3467766764640368E-3</v>
      </c>
      <c r="O89" s="39">
        <f t="shared" si="35"/>
        <v>8657810</v>
      </c>
      <c r="P89" s="39">
        <f t="shared" si="40"/>
        <v>3165837.4495991655</v>
      </c>
      <c r="Q89" s="39">
        <f t="shared" si="41"/>
        <v>633967.62064712041</v>
      </c>
      <c r="R89" s="39">
        <f t="shared" si="42"/>
        <v>12457615.070246287</v>
      </c>
      <c r="S89" t="s">
        <v>336</v>
      </c>
      <c r="T89">
        <v>2955</v>
      </c>
      <c r="U89">
        <v>3.3700869999999998</v>
      </c>
      <c r="V89">
        <v>4.3502999999999997E-3</v>
      </c>
      <c r="W89">
        <v>1.46608E-2</v>
      </c>
      <c r="X89">
        <v>4.1782E-3</v>
      </c>
      <c r="Y89" t="b">
        <f t="shared" si="43"/>
        <v>1</v>
      </c>
      <c r="Z89" s="178">
        <f t="shared" si="44"/>
        <v>0</v>
      </c>
      <c r="AA89" s="180">
        <f t="shared" si="45"/>
        <v>3.5409999998847752E-7</v>
      </c>
      <c r="AB89" s="180">
        <f t="shared" si="46"/>
        <v>1.0000006281768228</v>
      </c>
      <c r="AC89" s="180">
        <f t="shared" si="47"/>
        <v>1.0000021813865774</v>
      </c>
      <c r="AD89" t="s">
        <v>336</v>
      </c>
      <c r="AE89">
        <v>947131646</v>
      </c>
      <c r="AF89">
        <v>4.1782E-3</v>
      </c>
      <c r="AG89">
        <v>3165837.45</v>
      </c>
      <c r="AH89" t="b">
        <f t="shared" si="48"/>
        <v>1</v>
      </c>
      <c r="AI89" s="178">
        <f t="shared" si="49"/>
        <v>-0.25750446319580078</v>
      </c>
      <c r="AJ89" s="46">
        <f t="shared" si="50"/>
        <v>1.0000021813865774</v>
      </c>
      <c r="AK89" s="46">
        <f t="shared" si="51"/>
        <v>4.0083471685647964E-4</v>
      </c>
      <c r="AL89" t="s">
        <v>336</v>
      </c>
      <c r="AM89">
        <v>3031</v>
      </c>
      <c r="AN89">
        <v>2955</v>
      </c>
      <c r="AO89">
        <v>1.0257191000000001</v>
      </c>
      <c r="AP89">
        <v>3.3468E-3</v>
      </c>
      <c r="AQ89" t="b">
        <f t="shared" si="52"/>
        <v>1</v>
      </c>
      <c r="AR89" s="178">
        <f t="shared" si="53"/>
        <v>0</v>
      </c>
      <c r="AS89" s="178">
        <f t="shared" si="54"/>
        <v>0</v>
      </c>
      <c r="AT89" s="179">
        <f t="shared" si="55"/>
        <v>0.99999998036951521</v>
      </c>
      <c r="AU89" s="179">
        <f t="shared" si="56"/>
        <v>1.0000069689549731</v>
      </c>
      <c r="AV89" t="s">
        <v>336</v>
      </c>
      <c r="AW89">
        <v>947131646</v>
      </c>
      <c r="AX89">
        <v>3.3468E-3</v>
      </c>
      <c r="AY89">
        <v>633967.62</v>
      </c>
      <c r="AZ89" t="b">
        <f t="shared" si="57"/>
        <v>1</v>
      </c>
      <c r="BA89" s="178">
        <f t="shared" si="58"/>
        <v>-0.25750446319580078</v>
      </c>
      <c r="BB89" s="46">
        <f t="shared" si="59"/>
        <v>1.0000069689549731</v>
      </c>
      <c r="BC89" s="46">
        <f t="shared" si="60"/>
        <v>-6.4712041057646275E-4</v>
      </c>
      <c r="BD89" t="s">
        <v>336</v>
      </c>
      <c r="BE89">
        <v>8657810</v>
      </c>
      <c r="BF89" t="b">
        <f t="shared" si="61"/>
        <v>1</v>
      </c>
      <c r="BG89" s="178">
        <f t="shared" si="62"/>
        <v>0</v>
      </c>
      <c r="BH89">
        <v>73</v>
      </c>
      <c r="BI89" t="s">
        <v>336</v>
      </c>
      <c r="BJ89">
        <v>8657810</v>
      </c>
      <c r="BK89">
        <v>3165837.45</v>
      </c>
      <c r="BL89">
        <v>633967.62</v>
      </c>
      <c r="BM89">
        <v>12457615</v>
      </c>
      <c r="BN89" t="b">
        <f t="shared" si="63"/>
        <v>1</v>
      </c>
      <c r="BO89" s="46">
        <f t="shared" si="64"/>
        <v>0</v>
      </c>
      <c r="BP89" s="46">
        <f t="shared" si="65"/>
        <v>4.0083471685647964E-4</v>
      </c>
      <c r="BQ89" s="46">
        <f t="shared" si="66"/>
        <v>-6.4712041057646275E-4</v>
      </c>
      <c r="BR89" s="46">
        <f t="shared" si="67"/>
        <v>-7.0246286690235138E-2</v>
      </c>
    </row>
    <row r="90" spans="1:70" x14ac:dyDescent="0.25">
      <c r="A90" s="41" t="s">
        <v>481</v>
      </c>
      <c r="B90" s="41" t="s">
        <v>108</v>
      </c>
      <c r="C90" s="84" t="s">
        <v>337</v>
      </c>
      <c r="D90" s="84"/>
      <c r="E90" s="84"/>
      <c r="F90" s="84"/>
      <c r="G90" s="42">
        <v>21162651</v>
      </c>
      <c r="H90" s="43">
        <v>7222</v>
      </c>
      <c r="I90" s="44">
        <v>5478</v>
      </c>
      <c r="J90" s="45">
        <v>3.3760320472999998</v>
      </c>
      <c r="K90" s="37">
        <f t="shared" si="36"/>
        <v>2.7226225223489695E-2</v>
      </c>
      <c r="L90" s="37">
        <f t="shared" si="37"/>
        <v>7.7592244312238894E-3</v>
      </c>
      <c r="M90" s="38">
        <f t="shared" si="38"/>
        <v>1.3183643665571376</v>
      </c>
      <c r="N90" s="37">
        <f t="shared" si="39"/>
        <v>4.3016367994509318E-3</v>
      </c>
      <c r="O90" s="39">
        <f t="shared" si="35"/>
        <v>21162651</v>
      </c>
      <c r="P90" s="39">
        <f t="shared" si="40"/>
        <v>5879205.6073812256</v>
      </c>
      <c r="Q90" s="39">
        <f t="shared" si="41"/>
        <v>814843.26869316457</v>
      </c>
      <c r="R90" s="39">
        <f t="shared" si="42"/>
        <v>27856699.876074389</v>
      </c>
      <c r="S90" t="s">
        <v>337</v>
      </c>
      <c r="T90">
        <v>5478</v>
      </c>
      <c r="U90">
        <v>3.3760319999999999</v>
      </c>
      <c r="V90">
        <v>8.0645999999999999E-3</v>
      </c>
      <c r="W90">
        <v>2.7226199999999999E-2</v>
      </c>
      <c r="X90">
        <v>7.7592E-3</v>
      </c>
      <c r="Y90" t="b">
        <f t="shared" si="43"/>
        <v>1</v>
      </c>
      <c r="Z90" s="178">
        <f t="shared" si="44"/>
        <v>0</v>
      </c>
      <c r="AA90" s="180">
        <f t="shared" si="45"/>
        <v>-4.729999991681666E-8</v>
      </c>
      <c r="AB90" s="180">
        <f t="shared" si="46"/>
        <v>0.9999990735590597</v>
      </c>
      <c r="AC90" s="180">
        <f t="shared" si="47"/>
        <v>0.99999685133171412</v>
      </c>
      <c r="AD90" t="s">
        <v>337</v>
      </c>
      <c r="AE90">
        <v>947131646</v>
      </c>
      <c r="AF90">
        <v>7.7592E-3</v>
      </c>
      <c r="AG90">
        <v>5879205.6100000003</v>
      </c>
      <c r="AH90" t="b">
        <f t="shared" si="48"/>
        <v>1</v>
      </c>
      <c r="AI90" s="178">
        <f t="shared" si="49"/>
        <v>-0.25750446319580078</v>
      </c>
      <c r="AJ90" s="46">
        <f t="shared" si="50"/>
        <v>0.99999685133171412</v>
      </c>
      <c r="AK90" s="46">
        <f t="shared" si="51"/>
        <v>2.6187747716903687E-3</v>
      </c>
      <c r="AL90" t="s">
        <v>337</v>
      </c>
      <c r="AM90">
        <v>7222</v>
      </c>
      <c r="AN90">
        <v>5478</v>
      </c>
      <c r="AO90">
        <v>1.3183644000000001</v>
      </c>
      <c r="AP90">
        <v>4.3016E-3</v>
      </c>
      <c r="AQ90" t="b">
        <f t="shared" si="52"/>
        <v>1</v>
      </c>
      <c r="AR90" s="178">
        <f t="shared" si="53"/>
        <v>0</v>
      </c>
      <c r="AS90" s="178">
        <f t="shared" si="54"/>
        <v>0</v>
      </c>
      <c r="AT90" s="179">
        <f t="shared" si="55"/>
        <v>1.0000000253669346</v>
      </c>
      <c r="AU90" s="179">
        <f t="shared" si="56"/>
        <v>0.99999144524453187</v>
      </c>
      <c r="AV90" t="s">
        <v>337</v>
      </c>
      <c r="AW90">
        <v>947131646</v>
      </c>
      <c r="AX90">
        <v>4.3016E-3</v>
      </c>
      <c r="AY90">
        <v>814843.27</v>
      </c>
      <c r="AZ90" t="b">
        <f t="shared" si="57"/>
        <v>1</v>
      </c>
      <c r="BA90" s="178">
        <f t="shared" si="58"/>
        <v>-0.25750446319580078</v>
      </c>
      <c r="BB90" s="46">
        <f t="shared" si="59"/>
        <v>0.99999144524453187</v>
      </c>
      <c r="BC90" s="46">
        <f t="shared" si="60"/>
        <v>1.3068354455754161E-3</v>
      </c>
      <c r="BD90" t="s">
        <v>337</v>
      </c>
      <c r="BE90">
        <v>21162651</v>
      </c>
      <c r="BF90" t="b">
        <f t="shared" si="61"/>
        <v>1</v>
      </c>
      <c r="BG90" s="178">
        <f t="shared" si="62"/>
        <v>0</v>
      </c>
      <c r="BH90">
        <v>74</v>
      </c>
      <c r="BI90" t="s">
        <v>337</v>
      </c>
      <c r="BJ90">
        <v>21162651</v>
      </c>
      <c r="BK90">
        <v>5879205.6100000003</v>
      </c>
      <c r="BL90">
        <v>814843.27</v>
      </c>
      <c r="BM90">
        <v>27856700</v>
      </c>
      <c r="BN90" t="b">
        <f t="shared" si="63"/>
        <v>1</v>
      </c>
      <c r="BO90" s="46">
        <f t="shared" si="64"/>
        <v>0</v>
      </c>
      <c r="BP90" s="46">
        <f t="shared" si="65"/>
        <v>2.6187747716903687E-3</v>
      </c>
      <c r="BQ90" s="46">
        <f t="shared" si="66"/>
        <v>1.3068354455754161E-3</v>
      </c>
      <c r="BR90" s="46">
        <f t="shared" si="67"/>
        <v>0.12392561137676239</v>
      </c>
    </row>
    <row r="91" spans="1:70" x14ac:dyDescent="0.25">
      <c r="A91" s="41" t="s">
        <v>481</v>
      </c>
      <c r="B91" s="41" t="s">
        <v>109</v>
      </c>
      <c r="C91" s="84" t="s">
        <v>338</v>
      </c>
      <c r="D91" s="84"/>
      <c r="E91" s="84"/>
      <c r="F91" s="84"/>
      <c r="G91" s="42">
        <v>19016924</v>
      </c>
      <c r="H91" s="43">
        <v>3499</v>
      </c>
      <c r="I91" s="44">
        <v>2341</v>
      </c>
      <c r="J91" s="45">
        <v>3.5080776134999998</v>
      </c>
      <c r="K91" s="37">
        <f t="shared" si="36"/>
        <v>1.2090087702060895E-2</v>
      </c>
      <c r="L91" s="37">
        <f t="shared" si="37"/>
        <v>3.4455640876920072E-3</v>
      </c>
      <c r="M91" s="38">
        <f t="shared" si="38"/>
        <v>1.4946604015378044</v>
      </c>
      <c r="N91" s="37">
        <f t="shared" si="39"/>
        <v>4.8768658718587061E-3</v>
      </c>
      <c r="O91" s="39">
        <f t="shared" si="35"/>
        <v>19016924</v>
      </c>
      <c r="P91" s="39">
        <f t="shared" si="40"/>
        <v>2610722.2293291739</v>
      </c>
      <c r="Q91" s="39">
        <f t="shared" si="41"/>
        <v>923806.800358115</v>
      </c>
      <c r="R91" s="39">
        <f t="shared" si="42"/>
        <v>22551453.029687289</v>
      </c>
      <c r="S91" t="s">
        <v>338</v>
      </c>
      <c r="T91">
        <v>2341</v>
      </c>
      <c r="U91">
        <v>3.5080779999999998</v>
      </c>
      <c r="V91">
        <v>3.4464000000000001E-3</v>
      </c>
      <c r="W91">
        <v>1.2090099999999999E-2</v>
      </c>
      <c r="X91">
        <v>3.4456000000000001E-3</v>
      </c>
      <c r="Y91" t="b">
        <f t="shared" si="43"/>
        <v>1</v>
      </c>
      <c r="Z91" s="178">
        <f t="shared" si="44"/>
        <v>0</v>
      </c>
      <c r="AA91" s="180">
        <f t="shared" si="45"/>
        <v>3.8650000000473028E-7</v>
      </c>
      <c r="AB91" s="180">
        <f t="shared" si="46"/>
        <v>1.0000010171918854</v>
      </c>
      <c r="AC91" s="180">
        <f t="shared" si="47"/>
        <v>1.000010422765933</v>
      </c>
      <c r="AD91" t="s">
        <v>338</v>
      </c>
      <c r="AE91">
        <v>947131646</v>
      </c>
      <c r="AF91">
        <v>3.4456000000000001E-3</v>
      </c>
      <c r="AG91">
        <v>2610722.23</v>
      </c>
      <c r="AH91" t="b">
        <f t="shared" si="48"/>
        <v>1</v>
      </c>
      <c r="AI91" s="178">
        <f t="shared" si="49"/>
        <v>-0.25750446319580078</v>
      </c>
      <c r="AJ91" s="46">
        <f t="shared" si="50"/>
        <v>1.000010422765933</v>
      </c>
      <c r="AK91" s="46">
        <f t="shared" si="51"/>
        <v>6.7082606256008148E-4</v>
      </c>
      <c r="AL91" t="s">
        <v>338</v>
      </c>
      <c r="AM91">
        <v>3499</v>
      </c>
      <c r="AN91">
        <v>2341</v>
      </c>
      <c r="AO91">
        <v>1.4946603999999999</v>
      </c>
      <c r="AP91">
        <v>4.8769E-3</v>
      </c>
      <c r="AQ91" t="b">
        <f t="shared" si="52"/>
        <v>1</v>
      </c>
      <c r="AR91" s="178">
        <f t="shared" si="53"/>
        <v>0</v>
      </c>
      <c r="AS91" s="178">
        <f t="shared" si="54"/>
        <v>0</v>
      </c>
      <c r="AT91" s="179">
        <f t="shared" si="55"/>
        <v>0.99999999897113445</v>
      </c>
      <c r="AU91" s="179">
        <f t="shared" si="56"/>
        <v>1.0000069979659458</v>
      </c>
      <c r="AV91" t="s">
        <v>338</v>
      </c>
      <c r="AW91">
        <v>947131646</v>
      </c>
      <c r="AX91">
        <v>4.8769E-3</v>
      </c>
      <c r="AY91">
        <v>923806.8</v>
      </c>
      <c r="AZ91" t="b">
        <f t="shared" si="57"/>
        <v>1</v>
      </c>
      <c r="BA91" s="178">
        <f t="shared" si="58"/>
        <v>-0.25750446319580078</v>
      </c>
      <c r="BB91" s="46">
        <f t="shared" si="59"/>
        <v>1.0000069979659458</v>
      </c>
      <c r="BC91" s="46">
        <f t="shared" si="60"/>
        <v>-3.5811495035886765E-4</v>
      </c>
      <c r="BD91" t="s">
        <v>338</v>
      </c>
      <c r="BE91">
        <v>19016924</v>
      </c>
      <c r="BF91" t="b">
        <f t="shared" si="61"/>
        <v>1</v>
      </c>
      <c r="BG91" s="178">
        <f t="shared" si="62"/>
        <v>0</v>
      </c>
      <c r="BH91">
        <v>75</v>
      </c>
      <c r="BI91" t="s">
        <v>338</v>
      </c>
      <c r="BJ91">
        <v>19016924</v>
      </c>
      <c r="BK91">
        <v>2610722.23</v>
      </c>
      <c r="BL91">
        <v>923806.8</v>
      </c>
      <c r="BM91">
        <v>22551453</v>
      </c>
      <c r="BN91" t="b">
        <f t="shared" si="63"/>
        <v>1</v>
      </c>
      <c r="BO91" s="46">
        <f t="shared" si="64"/>
        <v>0</v>
      </c>
      <c r="BP91" s="46">
        <f t="shared" si="65"/>
        <v>6.7082606256008148E-4</v>
      </c>
      <c r="BQ91" s="46">
        <f t="shared" si="66"/>
        <v>-3.5811495035886765E-4</v>
      </c>
      <c r="BR91" s="46">
        <f t="shared" si="67"/>
        <v>-2.9687289148569107E-2</v>
      </c>
    </row>
    <row r="92" spans="1:70" x14ac:dyDescent="0.25">
      <c r="A92" s="41" t="s">
        <v>481</v>
      </c>
      <c r="B92" s="41" t="s">
        <v>110</v>
      </c>
      <c r="C92" s="84" t="s">
        <v>339</v>
      </c>
      <c r="D92" s="84"/>
      <c r="E92" s="84"/>
      <c r="F92" s="84"/>
      <c r="G92" s="42">
        <v>30086269</v>
      </c>
      <c r="H92" s="43">
        <v>4965</v>
      </c>
      <c r="I92" s="44">
        <v>4095</v>
      </c>
      <c r="J92" s="45">
        <v>3.5197525545000001</v>
      </c>
      <c r="K92" s="37">
        <f t="shared" si="36"/>
        <v>2.1218998555323526E-2</v>
      </c>
      <c r="L92" s="37">
        <f t="shared" si="37"/>
        <v>6.0472199375814816E-3</v>
      </c>
      <c r="M92" s="38">
        <f t="shared" si="38"/>
        <v>1.2124542124542124</v>
      </c>
      <c r="N92" s="37">
        <f t="shared" si="39"/>
        <v>3.9560669191647923E-3</v>
      </c>
      <c r="O92" s="39">
        <f t="shared" si="35"/>
        <v>30086269</v>
      </c>
      <c r="P92" s="39">
        <f t="shared" si="40"/>
        <v>4582010.6998102013</v>
      </c>
      <c r="Q92" s="39">
        <f t="shared" si="41"/>
        <v>749383.23477068054</v>
      </c>
      <c r="R92" s="39">
        <f t="shared" si="42"/>
        <v>35417662.934580877</v>
      </c>
      <c r="S92" t="s">
        <v>339</v>
      </c>
      <c r="T92">
        <v>4095</v>
      </c>
      <c r="U92">
        <v>3.5197530000000001</v>
      </c>
      <c r="V92">
        <v>6.0285E-3</v>
      </c>
      <c r="W92">
        <v>2.1218999999999998E-2</v>
      </c>
      <c r="X92">
        <v>6.0472E-3</v>
      </c>
      <c r="Y92" t="b">
        <f t="shared" si="43"/>
        <v>1</v>
      </c>
      <c r="Z92" s="178">
        <f t="shared" si="44"/>
        <v>0</v>
      </c>
      <c r="AA92" s="180">
        <f t="shared" si="45"/>
        <v>4.4550000000143086E-7</v>
      </c>
      <c r="AB92" s="180">
        <f t="shared" si="46"/>
        <v>1.0000000680841026</v>
      </c>
      <c r="AC92" s="180">
        <f t="shared" si="47"/>
        <v>0.99999670301697519</v>
      </c>
      <c r="AD92" t="s">
        <v>339</v>
      </c>
      <c r="AE92">
        <v>947131646</v>
      </c>
      <c r="AF92">
        <v>6.0472E-3</v>
      </c>
      <c r="AG92">
        <v>4582010.7</v>
      </c>
      <c r="AH92" t="b">
        <f t="shared" si="48"/>
        <v>1</v>
      </c>
      <c r="AI92" s="178">
        <f t="shared" si="49"/>
        <v>-0.25750446319580078</v>
      </c>
      <c r="AJ92" s="46">
        <f t="shared" si="50"/>
        <v>0.99999670301697519</v>
      </c>
      <c r="AK92" s="46">
        <f t="shared" si="51"/>
        <v>1.8979888409376144E-4</v>
      </c>
      <c r="AL92" t="s">
        <v>339</v>
      </c>
      <c r="AM92">
        <v>4965</v>
      </c>
      <c r="AN92">
        <v>4095</v>
      </c>
      <c r="AO92">
        <v>1.2124542</v>
      </c>
      <c r="AP92">
        <v>3.9560999999999997E-3</v>
      </c>
      <c r="AQ92" t="b">
        <f t="shared" si="52"/>
        <v>1</v>
      </c>
      <c r="AR92" s="178">
        <f t="shared" si="53"/>
        <v>0</v>
      </c>
      <c r="AS92" s="178">
        <f t="shared" si="54"/>
        <v>0</v>
      </c>
      <c r="AT92" s="179">
        <f t="shared" si="55"/>
        <v>0.99999998972809678</v>
      </c>
      <c r="AU92" s="179">
        <f t="shared" si="56"/>
        <v>1.0000083620514726</v>
      </c>
      <c r="AV92" t="s">
        <v>339</v>
      </c>
      <c r="AW92">
        <v>947131646</v>
      </c>
      <c r="AX92">
        <v>3.9560999999999997E-3</v>
      </c>
      <c r="AY92">
        <v>749383.23</v>
      </c>
      <c r="AZ92" t="b">
        <f t="shared" si="57"/>
        <v>1</v>
      </c>
      <c r="BA92" s="178">
        <f t="shared" si="58"/>
        <v>-0.25750446319580078</v>
      </c>
      <c r="BB92" s="46">
        <f t="shared" si="59"/>
        <v>1.0000083620514726</v>
      </c>
      <c r="BC92" s="46">
        <f t="shared" si="60"/>
        <v>-4.7706805635243654E-3</v>
      </c>
      <c r="BD92" t="s">
        <v>339</v>
      </c>
      <c r="BE92">
        <v>30086269</v>
      </c>
      <c r="BF92" t="b">
        <f t="shared" si="61"/>
        <v>1</v>
      </c>
      <c r="BG92" s="178">
        <f t="shared" si="62"/>
        <v>0</v>
      </c>
      <c r="BH92">
        <v>76</v>
      </c>
      <c r="BI92" t="s">
        <v>339</v>
      </c>
      <c r="BJ92">
        <v>30086269</v>
      </c>
      <c r="BK92">
        <v>4582010.7</v>
      </c>
      <c r="BL92">
        <v>749383.23</v>
      </c>
      <c r="BM92">
        <v>35417663</v>
      </c>
      <c r="BN92" t="b">
        <f t="shared" si="63"/>
        <v>1</v>
      </c>
      <c r="BO92" s="46">
        <f t="shared" si="64"/>
        <v>0</v>
      </c>
      <c r="BP92" s="46">
        <f t="shared" si="65"/>
        <v>1.8979888409376144E-4</v>
      </c>
      <c r="BQ92" s="46">
        <f t="shared" si="66"/>
        <v>-4.7706805635243654E-3</v>
      </c>
      <c r="BR92" s="46">
        <f t="shared" si="67"/>
        <v>6.5419122576713562E-2</v>
      </c>
    </row>
    <row r="93" spans="1:70" x14ac:dyDescent="0.25">
      <c r="A93" s="41" t="s">
        <v>481</v>
      </c>
      <c r="B93" s="41" t="s">
        <v>111</v>
      </c>
      <c r="C93" s="84" t="s">
        <v>340</v>
      </c>
      <c r="D93" s="84"/>
      <c r="E93" s="84"/>
      <c r="F93" s="84"/>
      <c r="G93" s="42">
        <v>14146454</v>
      </c>
      <c r="H93" s="43">
        <v>3306</v>
      </c>
      <c r="I93" s="44">
        <v>2118</v>
      </c>
      <c r="J93" s="45">
        <v>3.5714064619000001</v>
      </c>
      <c r="K93" s="37">
        <f t="shared" si="36"/>
        <v>1.1135868149690843E-2</v>
      </c>
      <c r="L93" s="37">
        <f t="shared" si="37"/>
        <v>3.1736202687187715E-3</v>
      </c>
      <c r="M93" s="38">
        <f t="shared" si="38"/>
        <v>1.5609065155807365</v>
      </c>
      <c r="N93" s="37">
        <f t="shared" si="39"/>
        <v>5.0930175892567424E-3</v>
      </c>
      <c r="O93" s="39">
        <f t="shared" si="35"/>
        <v>14146454</v>
      </c>
      <c r="P93" s="39">
        <f t="shared" si="40"/>
        <v>2404668.9517662353</v>
      </c>
      <c r="Q93" s="39">
        <f t="shared" si="41"/>
        <v>964751.62674623285</v>
      </c>
      <c r="R93" s="39">
        <f t="shared" si="42"/>
        <v>17515874.578512467</v>
      </c>
      <c r="S93" t="s">
        <v>340</v>
      </c>
      <c r="T93">
        <v>2118</v>
      </c>
      <c r="U93">
        <v>3.5714060000000001</v>
      </c>
      <c r="V93">
        <v>3.1181E-3</v>
      </c>
      <c r="W93">
        <v>1.1135900000000001E-2</v>
      </c>
      <c r="X93">
        <v>3.1735999999999999E-3</v>
      </c>
      <c r="Y93" t="b">
        <f t="shared" si="43"/>
        <v>1</v>
      </c>
      <c r="Z93" s="178">
        <f t="shared" si="44"/>
        <v>0</v>
      </c>
      <c r="AA93" s="180">
        <f t="shared" si="45"/>
        <v>-4.6190000002610532E-7</v>
      </c>
      <c r="AB93" s="180">
        <f t="shared" si="46"/>
        <v>1.000002860155017</v>
      </c>
      <c r="AC93" s="180">
        <f t="shared" si="47"/>
        <v>0.99999361337619019</v>
      </c>
      <c r="AD93" t="s">
        <v>340</v>
      </c>
      <c r="AE93">
        <v>947131646</v>
      </c>
      <c r="AF93">
        <v>3.1735999999999999E-3</v>
      </c>
      <c r="AG93">
        <v>2404668.9500000002</v>
      </c>
      <c r="AH93" t="b">
        <f t="shared" si="48"/>
        <v>1</v>
      </c>
      <c r="AI93" s="178">
        <f t="shared" si="49"/>
        <v>-0.25750446319580078</v>
      </c>
      <c r="AJ93" s="46">
        <f t="shared" si="50"/>
        <v>0.99999361337619019</v>
      </c>
      <c r="AK93" s="46">
        <f t="shared" si="51"/>
        <v>-1.76623510196805E-3</v>
      </c>
      <c r="AL93" t="s">
        <v>340</v>
      </c>
      <c r="AM93">
        <v>3306</v>
      </c>
      <c r="AN93">
        <v>2118</v>
      </c>
      <c r="AO93">
        <v>1.5609065</v>
      </c>
      <c r="AP93">
        <v>5.0930000000000003E-3</v>
      </c>
      <c r="AQ93" t="b">
        <f t="shared" si="52"/>
        <v>1</v>
      </c>
      <c r="AR93" s="178">
        <f t="shared" si="53"/>
        <v>0</v>
      </c>
      <c r="AS93" s="178">
        <f t="shared" si="54"/>
        <v>0</v>
      </c>
      <c r="AT93" s="179">
        <f t="shared" si="55"/>
        <v>0.99999999001814888</v>
      </c>
      <c r="AU93" s="179">
        <f t="shared" si="56"/>
        <v>0.99999654639780178</v>
      </c>
      <c r="AV93" t="s">
        <v>340</v>
      </c>
      <c r="AW93">
        <v>947131646</v>
      </c>
      <c r="AX93">
        <v>5.0930000000000003E-3</v>
      </c>
      <c r="AY93">
        <v>964751.63</v>
      </c>
      <c r="AZ93" t="b">
        <f t="shared" si="57"/>
        <v>1</v>
      </c>
      <c r="BA93" s="178">
        <f t="shared" si="58"/>
        <v>-0.25750446319580078</v>
      </c>
      <c r="BB93" s="46">
        <f t="shared" si="59"/>
        <v>0.99999654639780178</v>
      </c>
      <c r="BC93" s="46">
        <f t="shared" si="60"/>
        <v>3.2537671504542232E-3</v>
      </c>
      <c r="BD93" t="s">
        <v>340</v>
      </c>
      <c r="BE93">
        <v>14146454</v>
      </c>
      <c r="BF93" t="b">
        <f t="shared" si="61"/>
        <v>1</v>
      </c>
      <c r="BG93" s="178">
        <f t="shared" si="62"/>
        <v>0</v>
      </c>
      <c r="BH93">
        <v>77</v>
      </c>
      <c r="BI93" t="s">
        <v>340</v>
      </c>
      <c r="BJ93">
        <v>14146454</v>
      </c>
      <c r="BK93">
        <v>2404668.9500000002</v>
      </c>
      <c r="BL93">
        <v>964751.63</v>
      </c>
      <c r="BM93">
        <v>17515875</v>
      </c>
      <c r="BN93" t="b">
        <f t="shared" si="63"/>
        <v>1</v>
      </c>
      <c r="BO93" s="46">
        <f t="shared" si="64"/>
        <v>0</v>
      </c>
      <c r="BP93" s="46">
        <f t="shared" si="65"/>
        <v>-1.76623510196805E-3</v>
      </c>
      <c r="BQ93" s="46">
        <f t="shared" si="66"/>
        <v>3.2537671504542232E-3</v>
      </c>
      <c r="BR93" s="46">
        <f t="shared" si="67"/>
        <v>0.42148753255605698</v>
      </c>
    </row>
    <row r="94" spans="1:70" x14ac:dyDescent="0.25">
      <c r="A94" s="41" t="s">
        <v>481</v>
      </c>
      <c r="B94" s="41" t="s">
        <v>112</v>
      </c>
      <c r="C94" s="84" t="s">
        <v>341</v>
      </c>
      <c r="D94" s="84"/>
      <c r="E94" s="84"/>
      <c r="F94" s="84"/>
      <c r="G94" s="42">
        <v>28874273</v>
      </c>
      <c r="H94" s="43">
        <v>6563</v>
      </c>
      <c r="I94" s="44">
        <v>3337</v>
      </c>
      <c r="J94" s="45">
        <v>3.6252120877</v>
      </c>
      <c r="K94" s="37">
        <f t="shared" si="36"/>
        <v>1.7809366460152548E-2</v>
      </c>
      <c r="L94" s="37">
        <f t="shared" si="37"/>
        <v>5.0755060684289383E-3</v>
      </c>
      <c r="M94" s="38">
        <f t="shared" si="38"/>
        <v>1.9667365897512736</v>
      </c>
      <c r="N94" s="37">
        <f t="shared" si="39"/>
        <v>6.4171838255869963E-3</v>
      </c>
      <c r="O94" s="39">
        <f t="shared" si="35"/>
        <v>28874273</v>
      </c>
      <c r="P94" s="39">
        <f t="shared" si="40"/>
        <v>3845737.9345448436</v>
      </c>
      <c r="Q94" s="39">
        <f t="shared" si="41"/>
        <v>1215583.5762130481</v>
      </c>
      <c r="R94" s="39">
        <f t="shared" si="42"/>
        <v>33935594.510757893</v>
      </c>
      <c r="S94" t="s">
        <v>341</v>
      </c>
      <c r="T94">
        <v>3337</v>
      </c>
      <c r="U94">
        <v>3.6252119999999999</v>
      </c>
      <c r="V94">
        <v>4.9125999999999996E-3</v>
      </c>
      <c r="W94">
        <v>1.78094E-2</v>
      </c>
      <c r="X94">
        <v>5.0755000000000002E-3</v>
      </c>
      <c r="Y94" t="b">
        <f t="shared" si="43"/>
        <v>1</v>
      </c>
      <c r="Z94" s="178">
        <f t="shared" si="44"/>
        <v>0</v>
      </c>
      <c r="AA94" s="180">
        <f t="shared" si="45"/>
        <v>-8.7700000150903179E-8</v>
      </c>
      <c r="AB94" s="180">
        <f t="shared" si="46"/>
        <v>1.0000018832701054</v>
      </c>
      <c r="AC94" s="180">
        <f t="shared" si="47"/>
        <v>0.99999880436968125</v>
      </c>
      <c r="AD94" t="s">
        <v>341</v>
      </c>
      <c r="AE94">
        <v>947131646</v>
      </c>
      <c r="AF94">
        <v>5.0755000000000002E-3</v>
      </c>
      <c r="AG94">
        <v>3845737.93</v>
      </c>
      <c r="AH94" t="b">
        <f t="shared" si="48"/>
        <v>1</v>
      </c>
      <c r="AI94" s="178">
        <f t="shared" si="49"/>
        <v>-0.25750446319580078</v>
      </c>
      <c r="AJ94" s="46">
        <f t="shared" si="50"/>
        <v>0.99999880436968125</v>
      </c>
      <c r="AK94" s="46">
        <f t="shared" si="51"/>
        <v>-4.5448434539139271E-3</v>
      </c>
      <c r="AL94" t="s">
        <v>341</v>
      </c>
      <c r="AM94">
        <v>6563</v>
      </c>
      <c r="AN94">
        <v>3337</v>
      </c>
      <c r="AO94">
        <v>1.9667365999999999</v>
      </c>
      <c r="AP94">
        <v>6.4171999999999996E-3</v>
      </c>
      <c r="AQ94" t="b">
        <f t="shared" si="52"/>
        <v>1</v>
      </c>
      <c r="AR94" s="178">
        <f t="shared" si="53"/>
        <v>0</v>
      </c>
      <c r="AS94" s="178">
        <f t="shared" si="54"/>
        <v>0</v>
      </c>
      <c r="AT94" s="179">
        <f t="shared" si="55"/>
        <v>1.0000000052110316</v>
      </c>
      <c r="AU94" s="179">
        <f t="shared" si="56"/>
        <v>1.0000025204845993</v>
      </c>
      <c r="AV94" t="s">
        <v>341</v>
      </c>
      <c r="AW94">
        <v>947131646</v>
      </c>
      <c r="AX94">
        <v>6.4171999999999996E-3</v>
      </c>
      <c r="AY94">
        <v>1215583.58</v>
      </c>
      <c r="AZ94" t="b">
        <f t="shared" si="57"/>
        <v>1</v>
      </c>
      <c r="BA94" s="178">
        <f t="shared" si="58"/>
        <v>-0.25750446319580078</v>
      </c>
      <c r="BB94" s="46">
        <f t="shared" si="59"/>
        <v>1.0000025204845993</v>
      </c>
      <c r="BC94" s="46">
        <f t="shared" si="60"/>
        <v>3.7869520019739866E-3</v>
      </c>
      <c r="BD94" t="s">
        <v>341</v>
      </c>
      <c r="BE94">
        <v>28874273</v>
      </c>
      <c r="BF94" t="b">
        <f t="shared" si="61"/>
        <v>1</v>
      </c>
      <c r="BG94" s="178">
        <f t="shared" si="62"/>
        <v>0</v>
      </c>
      <c r="BH94">
        <v>78</v>
      </c>
      <c r="BI94" t="s">
        <v>341</v>
      </c>
      <c r="BJ94">
        <v>28874273</v>
      </c>
      <c r="BK94">
        <v>3845737.93</v>
      </c>
      <c r="BL94">
        <v>1215583.58</v>
      </c>
      <c r="BM94">
        <v>33935595</v>
      </c>
      <c r="BN94" t="b">
        <f t="shared" si="63"/>
        <v>1</v>
      </c>
      <c r="BO94" s="46">
        <f t="shared" si="64"/>
        <v>0</v>
      </c>
      <c r="BP94" s="46">
        <f t="shared" si="65"/>
        <v>-4.5448434539139271E-3</v>
      </c>
      <c r="BQ94" s="46">
        <f t="shared" si="66"/>
        <v>3.7869520019739866E-3</v>
      </c>
      <c r="BR94" s="46">
        <f t="shared" si="67"/>
        <v>0.48924210667610168</v>
      </c>
    </row>
    <row r="95" spans="1:70" x14ac:dyDescent="0.25">
      <c r="A95" s="41" t="s">
        <v>481</v>
      </c>
      <c r="B95" s="41" t="s">
        <v>113</v>
      </c>
      <c r="C95" s="84" t="s">
        <v>342</v>
      </c>
      <c r="D95" s="84"/>
      <c r="E95" s="84"/>
      <c r="F95" s="84"/>
      <c r="G95" s="42">
        <v>2599171</v>
      </c>
      <c r="H95" s="43">
        <v>1072</v>
      </c>
      <c r="I95" s="44">
        <v>703</v>
      </c>
      <c r="J95" s="45">
        <v>3.5005053470999998</v>
      </c>
      <c r="K95" s="37">
        <f t="shared" si="36"/>
        <v>3.6228046353004996E-3</v>
      </c>
      <c r="L95" s="37">
        <f t="shared" si="37"/>
        <v>1.0324660875692189E-3</v>
      </c>
      <c r="M95" s="38">
        <f t="shared" si="38"/>
        <v>1.5248933143669985</v>
      </c>
      <c r="N95" s="37">
        <f t="shared" si="39"/>
        <v>4.9755115980931594E-3</v>
      </c>
      <c r="O95" s="39">
        <f t="shared" si="35"/>
        <v>2599171</v>
      </c>
      <c r="P95" s="39">
        <f t="shared" si="40"/>
        <v>782305.04417958332</v>
      </c>
      <c r="Q95" s="39">
        <f t="shared" si="41"/>
        <v>942492.89817505586</v>
      </c>
      <c r="R95" s="39">
        <f t="shared" si="42"/>
        <v>4323968.9423546391</v>
      </c>
      <c r="S95" t="s">
        <v>342</v>
      </c>
      <c r="T95">
        <v>703</v>
      </c>
      <c r="U95">
        <v>3.500505</v>
      </c>
      <c r="V95">
        <v>1.0349000000000001E-3</v>
      </c>
      <c r="W95">
        <v>3.6227999999999998E-3</v>
      </c>
      <c r="X95">
        <v>1.0325E-3</v>
      </c>
      <c r="Y95" t="b">
        <f t="shared" si="43"/>
        <v>1</v>
      </c>
      <c r="Z95" s="178">
        <f t="shared" si="44"/>
        <v>0</v>
      </c>
      <c r="AA95" s="180">
        <f t="shared" si="45"/>
        <v>-3.4709999985338413E-7</v>
      </c>
      <c r="AB95" s="180">
        <f t="shared" si="46"/>
        <v>0.99999872052153882</v>
      </c>
      <c r="AC95" s="180">
        <f t="shared" si="47"/>
        <v>1.0000328460481069</v>
      </c>
      <c r="AD95" t="s">
        <v>342</v>
      </c>
      <c r="AE95">
        <v>947131646</v>
      </c>
      <c r="AF95">
        <v>1.0325E-3</v>
      </c>
      <c r="AG95">
        <v>782305.04</v>
      </c>
      <c r="AH95" t="b">
        <f t="shared" si="48"/>
        <v>1</v>
      </c>
      <c r="AI95" s="178">
        <f t="shared" si="49"/>
        <v>-0.25750446319580078</v>
      </c>
      <c r="AJ95" s="46">
        <f t="shared" si="50"/>
        <v>1.0000328460481069</v>
      </c>
      <c r="AK95" s="46">
        <f t="shared" si="51"/>
        <v>-4.1795832803472877E-3</v>
      </c>
      <c r="AL95" t="s">
        <v>342</v>
      </c>
      <c r="AM95">
        <v>1072</v>
      </c>
      <c r="AN95">
        <v>703</v>
      </c>
      <c r="AO95">
        <v>1.5248933</v>
      </c>
      <c r="AP95">
        <v>4.9754999999999999E-3</v>
      </c>
      <c r="AQ95" t="b">
        <f t="shared" si="52"/>
        <v>1</v>
      </c>
      <c r="AR95" s="178">
        <f t="shared" si="53"/>
        <v>0</v>
      </c>
      <c r="AS95" s="178">
        <f t="shared" si="54"/>
        <v>0</v>
      </c>
      <c r="AT95" s="179">
        <f t="shared" si="55"/>
        <v>0.99999999057835831</v>
      </c>
      <c r="AU95" s="179">
        <f t="shared" si="56"/>
        <v>0.99999766896470221</v>
      </c>
      <c r="AV95" t="s">
        <v>342</v>
      </c>
      <c r="AW95">
        <v>947131646</v>
      </c>
      <c r="AX95">
        <v>4.9754999999999999E-3</v>
      </c>
      <c r="AY95">
        <v>942492.9</v>
      </c>
      <c r="AZ95" t="b">
        <f t="shared" si="57"/>
        <v>1</v>
      </c>
      <c r="BA95" s="178">
        <f t="shared" si="58"/>
        <v>-0.25750446319580078</v>
      </c>
      <c r="BB95" s="46">
        <f t="shared" si="59"/>
        <v>0.99999766896470221</v>
      </c>
      <c r="BC95" s="46">
        <f t="shared" si="60"/>
        <v>1.824944163672626E-3</v>
      </c>
      <c r="BD95" t="s">
        <v>342</v>
      </c>
      <c r="BE95">
        <v>2599171</v>
      </c>
      <c r="BF95" t="b">
        <f t="shared" si="61"/>
        <v>1</v>
      </c>
      <c r="BG95" s="178">
        <f t="shared" si="62"/>
        <v>0</v>
      </c>
      <c r="BH95">
        <v>79</v>
      </c>
      <c r="BI95" t="s">
        <v>342</v>
      </c>
      <c r="BJ95">
        <v>2599171</v>
      </c>
      <c r="BK95">
        <v>782305.04</v>
      </c>
      <c r="BL95">
        <v>942492.9</v>
      </c>
      <c r="BM95">
        <v>4323969</v>
      </c>
      <c r="BN95" t="b">
        <f t="shared" si="63"/>
        <v>1</v>
      </c>
      <c r="BO95" s="46">
        <f t="shared" si="64"/>
        <v>0</v>
      </c>
      <c r="BP95" s="46">
        <f t="shared" si="65"/>
        <v>-4.1795832803472877E-3</v>
      </c>
      <c r="BQ95" s="46">
        <f t="shared" si="66"/>
        <v>1.824944163672626E-3</v>
      </c>
      <c r="BR95" s="46">
        <f t="shared" si="67"/>
        <v>5.7645360939204693E-2</v>
      </c>
    </row>
    <row r="96" spans="1:70" x14ac:dyDescent="0.25">
      <c r="A96" s="41" t="s">
        <v>481</v>
      </c>
      <c r="B96" s="41" t="s">
        <v>114</v>
      </c>
      <c r="C96" s="84" t="s">
        <v>343</v>
      </c>
      <c r="D96" s="84"/>
      <c r="E96" s="84"/>
      <c r="F96" s="84"/>
      <c r="G96" s="42">
        <v>5804402</v>
      </c>
      <c r="H96" s="43">
        <v>1506</v>
      </c>
      <c r="I96" s="44">
        <v>1027</v>
      </c>
      <c r="J96" s="45">
        <v>3.6408116845</v>
      </c>
      <c r="K96" s="37">
        <f t="shared" si="36"/>
        <v>5.5046220342802842E-3</v>
      </c>
      <c r="L96" s="37">
        <f t="shared" si="37"/>
        <v>1.5687667835859623E-3</v>
      </c>
      <c r="M96" s="38">
        <f t="shared" si="38"/>
        <v>1.4664070107108083</v>
      </c>
      <c r="N96" s="37">
        <f t="shared" si="39"/>
        <v>4.7846790464455904E-3</v>
      </c>
      <c r="O96" s="39">
        <f t="shared" si="35"/>
        <v>5804402</v>
      </c>
      <c r="P96" s="39">
        <f t="shared" si="40"/>
        <v>1188662.9330654901</v>
      </c>
      <c r="Q96" s="39">
        <f t="shared" si="41"/>
        <v>906344.18841475947</v>
      </c>
      <c r="R96" s="39">
        <f t="shared" si="42"/>
        <v>7899409.1214802489</v>
      </c>
      <c r="S96" t="s">
        <v>343</v>
      </c>
      <c r="T96">
        <v>1027</v>
      </c>
      <c r="U96">
        <v>3.6408119999999999</v>
      </c>
      <c r="V96">
        <v>1.5119E-3</v>
      </c>
      <c r="W96">
        <v>5.5046000000000001E-3</v>
      </c>
      <c r="X96">
        <v>1.5688E-3</v>
      </c>
      <c r="Y96" t="b">
        <f t="shared" si="43"/>
        <v>1</v>
      </c>
      <c r="Z96" s="178">
        <f t="shared" si="44"/>
        <v>0</v>
      </c>
      <c r="AA96" s="180">
        <f t="shared" si="45"/>
        <v>3.1549999990332367E-7</v>
      </c>
      <c r="AB96" s="180">
        <f t="shared" si="46"/>
        <v>0.99999599713111154</v>
      </c>
      <c r="AC96" s="180">
        <f t="shared" si="47"/>
        <v>1.0000211735832154</v>
      </c>
      <c r="AD96" t="s">
        <v>343</v>
      </c>
      <c r="AE96">
        <v>947131646</v>
      </c>
      <c r="AF96">
        <v>1.5688E-3</v>
      </c>
      <c r="AG96">
        <v>1188662.93</v>
      </c>
      <c r="AH96" t="b">
        <f t="shared" si="48"/>
        <v>1</v>
      </c>
      <c r="AI96" s="178">
        <f t="shared" si="49"/>
        <v>-0.25750446319580078</v>
      </c>
      <c r="AJ96" s="46">
        <f t="shared" si="50"/>
        <v>1.0000211735832154</v>
      </c>
      <c r="AK96" s="46">
        <f t="shared" si="51"/>
        <v>-3.0654901638627052E-3</v>
      </c>
      <c r="AL96" t="s">
        <v>343</v>
      </c>
      <c r="AM96">
        <v>1506</v>
      </c>
      <c r="AN96">
        <v>1027</v>
      </c>
      <c r="AO96">
        <v>1.466407</v>
      </c>
      <c r="AP96">
        <v>4.7847000000000002E-3</v>
      </c>
      <c r="AQ96" t="b">
        <f t="shared" si="52"/>
        <v>1</v>
      </c>
      <c r="AR96" s="178">
        <f t="shared" si="53"/>
        <v>0</v>
      </c>
      <c r="AS96" s="178">
        <f t="shared" si="54"/>
        <v>0</v>
      </c>
      <c r="AT96" s="179">
        <f t="shared" si="55"/>
        <v>0.99999999269588313</v>
      </c>
      <c r="AU96" s="179">
        <f t="shared" si="56"/>
        <v>1.0000043793019775</v>
      </c>
      <c r="AV96" t="s">
        <v>343</v>
      </c>
      <c r="AW96">
        <v>947131646</v>
      </c>
      <c r="AX96">
        <v>4.7847000000000002E-3</v>
      </c>
      <c r="AY96">
        <v>906344.19</v>
      </c>
      <c r="AZ96" t="b">
        <f t="shared" si="57"/>
        <v>1</v>
      </c>
      <c r="BA96" s="178">
        <f t="shared" si="58"/>
        <v>-0.25750446319580078</v>
      </c>
      <c r="BB96" s="46">
        <f t="shared" si="59"/>
        <v>1.0000043793019775</v>
      </c>
      <c r="BC96" s="46">
        <f t="shared" si="60"/>
        <v>1.585240475833416E-3</v>
      </c>
      <c r="BD96" t="s">
        <v>343</v>
      </c>
      <c r="BE96">
        <v>5804402</v>
      </c>
      <c r="BF96" t="b">
        <f t="shared" si="61"/>
        <v>1</v>
      </c>
      <c r="BG96" s="178">
        <f t="shared" si="62"/>
        <v>0</v>
      </c>
      <c r="BH96">
        <v>80</v>
      </c>
      <c r="BI96" t="s">
        <v>343</v>
      </c>
      <c r="BJ96">
        <v>5804402</v>
      </c>
      <c r="BK96">
        <v>1188662.93</v>
      </c>
      <c r="BL96">
        <v>906344.19</v>
      </c>
      <c r="BM96">
        <v>7899409</v>
      </c>
      <c r="BN96" t="b">
        <f t="shared" si="63"/>
        <v>1</v>
      </c>
      <c r="BO96" s="46">
        <f t="shared" si="64"/>
        <v>0</v>
      </c>
      <c r="BP96" s="46">
        <f t="shared" si="65"/>
        <v>-3.0654901638627052E-3</v>
      </c>
      <c r="BQ96" s="46">
        <f t="shared" si="66"/>
        <v>1.585240475833416E-3</v>
      </c>
      <c r="BR96" s="46">
        <f t="shared" si="67"/>
        <v>-0.12148024886846542</v>
      </c>
    </row>
    <row r="97" spans="1:70" x14ac:dyDescent="0.25">
      <c r="A97" s="41" t="s">
        <v>481</v>
      </c>
      <c r="B97" s="41" t="s">
        <v>115</v>
      </c>
      <c r="C97" s="84" t="s">
        <v>344</v>
      </c>
      <c r="D97" s="84"/>
      <c r="E97" s="84"/>
      <c r="F97" s="84"/>
      <c r="G97" s="42">
        <v>5608577</v>
      </c>
      <c r="H97" s="43">
        <v>1177</v>
      </c>
      <c r="I97" s="44">
        <v>1743</v>
      </c>
      <c r="J97" s="45">
        <v>3.5629601101000001</v>
      </c>
      <c r="K97" s="37">
        <f t="shared" si="36"/>
        <v>9.1425467884609611E-3</v>
      </c>
      <c r="L97" s="37">
        <f t="shared" si="37"/>
        <v>2.605541966332902E-3</v>
      </c>
      <c r="M97" s="38">
        <f t="shared" si="38"/>
        <v>0.67527251864601268</v>
      </c>
      <c r="N97" s="37">
        <f t="shared" si="39"/>
        <v>2.2033188923721654E-3</v>
      </c>
      <c r="O97" s="39">
        <f t="shared" si="35"/>
        <v>5608577</v>
      </c>
      <c r="P97" s="39">
        <f t="shared" si="40"/>
        <v>1974233.0015727172</v>
      </c>
      <c r="Q97" s="39">
        <f t="shared" si="41"/>
        <v>417366.60995254194</v>
      </c>
      <c r="R97" s="39">
        <f t="shared" si="42"/>
        <v>8000176.611525259</v>
      </c>
      <c r="S97" t="s">
        <v>344</v>
      </c>
      <c r="T97">
        <v>1743</v>
      </c>
      <c r="U97">
        <v>3.5629599999999999</v>
      </c>
      <c r="V97">
        <v>2.5660000000000001E-3</v>
      </c>
      <c r="W97">
        <v>9.1424999999999996E-3</v>
      </c>
      <c r="X97">
        <v>2.6055000000000002E-3</v>
      </c>
      <c r="Y97" t="b">
        <f t="shared" si="43"/>
        <v>1</v>
      </c>
      <c r="Z97" s="178">
        <f t="shared" si="44"/>
        <v>0</v>
      </c>
      <c r="AA97" s="180">
        <f t="shared" si="45"/>
        <v>-1.1010000022793065E-7</v>
      </c>
      <c r="AB97" s="180">
        <f t="shared" si="46"/>
        <v>0.9999948823383632</v>
      </c>
      <c r="AC97" s="180">
        <f t="shared" si="47"/>
        <v>0.99998389343428584</v>
      </c>
      <c r="AD97" t="s">
        <v>344</v>
      </c>
      <c r="AE97">
        <v>947131646</v>
      </c>
      <c r="AF97">
        <v>2.6055000000000002E-3</v>
      </c>
      <c r="AG97">
        <v>1974233</v>
      </c>
      <c r="AH97" t="b">
        <f t="shared" si="48"/>
        <v>1</v>
      </c>
      <c r="AI97" s="178">
        <f t="shared" si="49"/>
        <v>-0.25750446319580078</v>
      </c>
      <c r="AJ97" s="46">
        <f t="shared" si="50"/>
        <v>0.99998389343428584</v>
      </c>
      <c r="AK97" s="46">
        <f t="shared" si="51"/>
        <v>-1.5727172140032053E-3</v>
      </c>
      <c r="AL97" t="s">
        <v>344</v>
      </c>
      <c r="AM97">
        <v>1177</v>
      </c>
      <c r="AN97">
        <v>1743</v>
      </c>
      <c r="AO97">
        <v>0.67527250000000005</v>
      </c>
      <c r="AP97">
        <v>2.2033000000000001E-3</v>
      </c>
      <c r="AQ97" t="b">
        <f t="shared" si="52"/>
        <v>1</v>
      </c>
      <c r="AR97" s="178">
        <f t="shared" si="53"/>
        <v>0</v>
      </c>
      <c r="AS97" s="178">
        <f t="shared" si="54"/>
        <v>0</v>
      </c>
      <c r="AT97" s="179">
        <f t="shared" si="55"/>
        <v>0.99999997238742566</v>
      </c>
      <c r="AU97" s="179">
        <f t="shared" si="56"/>
        <v>0.99999142549349951</v>
      </c>
      <c r="AV97" t="s">
        <v>344</v>
      </c>
      <c r="AW97">
        <v>947131646</v>
      </c>
      <c r="AX97">
        <v>2.2033000000000001E-3</v>
      </c>
      <c r="AY97">
        <v>417366.61</v>
      </c>
      <c r="AZ97" t="b">
        <f t="shared" si="57"/>
        <v>1</v>
      </c>
      <c r="BA97" s="178">
        <f t="shared" si="58"/>
        <v>-0.25750446319580078</v>
      </c>
      <c r="BB97" s="46">
        <f t="shared" si="59"/>
        <v>0.99999142549349951</v>
      </c>
      <c r="BC97" s="46">
        <f t="shared" si="60"/>
        <v>4.7458044718950987E-5</v>
      </c>
      <c r="BD97" t="s">
        <v>344</v>
      </c>
      <c r="BE97">
        <v>5608577</v>
      </c>
      <c r="BF97" t="b">
        <f t="shared" si="61"/>
        <v>1</v>
      </c>
      <c r="BG97" s="178">
        <f t="shared" si="62"/>
        <v>0</v>
      </c>
      <c r="BH97">
        <v>81</v>
      </c>
      <c r="BI97" t="s">
        <v>344</v>
      </c>
      <c r="BJ97">
        <v>5608577</v>
      </c>
      <c r="BK97">
        <v>1974233</v>
      </c>
      <c r="BL97">
        <v>417366.61</v>
      </c>
      <c r="BM97">
        <v>8000177</v>
      </c>
      <c r="BN97" t="b">
        <f t="shared" si="63"/>
        <v>1</v>
      </c>
      <c r="BO97" s="46">
        <f t="shared" si="64"/>
        <v>0</v>
      </c>
      <c r="BP97" s="46">
        <f t="shared" si="65"/>
        <v>-1.5727172140032053E-3</v>
      </c>
      <c r="BQ97" s="46">
        <f t="shared" si="66"/>
        <v>4.7458044718950987E-5</v>
      </c>
      <c r="BR97" s="46">
        <f t="shared" si="67"/>
        <v>0.38847474101930857</v>
      </c>
    </row>
    <row r="98" spans="1:70" x14ac:dyDescent="0.25">
      <c r="A98" s="41" t="s">
        <v>481</v>
      </c>
      <c r="B98" s="41" t="s">
        <v>116</v>
      </c>
      <c r="C98" s="84" t="s">
        <v>345</v>
      </c>
      <c r="D98" s="84"/>
      <c r="E98" s="84"/>
      <c r="F98" s="84"/>
      <c r="G98" s="42">
        <v>7733965</v>
      </c>
      <c r="H98" s="43">
        <v>1392</v>
      </c>
      <c r="I98" s="44">
        <v>1076</v>
      </c>
      <c r="J98" s="45">
        <v>3.4472354709999999</v>
      </c>
      <c r="K98" s="37">
        <f t="shared" si="36"/>
        <v>5.460621384778909E-3</v>
      </c>
      <c r="L98" s="37">
        <f t="shared" si="37"/>
        <v>1.5562270021143012E-3</v>
      </c>
      <c r="M98" s="38">
        <f t="shared" si="38"/>
        <v>1.2936802973977695</v>
      </c>
      <c r="N98" s="37">
        <f t="shared" si="39"/>
        <v>4.221096166717191E-3</v>
      </c>
      <c r="O98" s="39">
        <f t="shared" si="35"/>
        <v>7733965</v>
      </c>
      <c r="P98" s="39">
        <f t="shared" si="40"/>
        <v>1179161.4739703194</v>
      </c>
      <c r="Q98" s="39">
        <f t="shared" si="41"/>
        <v>799586.75227881875</v>
      </c>
      <c r="R98" s="39">
        <f t="shared" si="42"/>
        <v>9712713.2262491398</v>
      </c>
      <c r="S98" t="s">
        <v>345</v>
      </c>
      <c r="T98">
        <v>1076</v>
      </c>
      <c r="U98">
        <v>3.447235</v>
      </c>
      <c r="V98">
        <v>1.5841E-3</v>
      </c>
      <c r="W98">
        <v>5.4606000000000003E-3</v>
      </c>
      <c r="X98">
        <v>1.5562E-3</v>
      </c>
      <c r="Y98" t="b">
        <f t="shared" si="43"/>
        <v>1</v>
      </c>
      <c r="Z98" s="178">
        <f t="shared" si="44"/>
        <v>0</v>
      </c>
      <c r="AA98" s="180">
        <f t="shared" si="45"/>
        <v>-4.7099999989086427E-7</v>
      </c>
      <c r="AB98" s="180">
        <f t="shared" si="46"/>
        <v>0.99999608381951399</v>
      </c>
      <c r="AC98" s="180">
        <f t="shared" si="47"/>
        <v>0.9999826489874134</v>
      </c>
      <c r="AD98" t="s">
        <v>345</v>
      </c>
      <c r="AE98">
        <v>947131646</v>
      </c>
      <c r="AF98">
        <v>1.5562E-3</v>
      </c>
      <c r="AG98">
        <v>1179161.47</v>
      </c>
      <c r="AH98" t="b">
        <f t="shared" si="48"/>
        <v>1</v>
      </c>
      <c r="AI98" s="178">
        <f t="shared" si="49"/>
        <v>-0.25750446319580078</v>
      </c>
      <c r="AJ98" s="46">
        <f t="shared" si="50"/>
        <v>0.9999826489874134</v>
      </c>
      <c r="AK98" s="46">
        <f t="shared" si="51"/>
        <v>-3.9703194051980972E-3</v>
      </c>
      <c r="AL98" t="s">
        <v>345</v>
      </c>
      <c r="AM98">
        <v>1392</v>
      </c>
      <c r="AN98">
        <v>1076</v>
      </c>
      <c r="AO98">
        <v>1.2936802999999999</v>
      </c>
      <c r="AP98">
        <v>4.2211000000000002E-3</v>
      </c>
      <c r="AQ98" t="b">
        <f t="shared" si="52"/>
        <v>1</v>
      </c>
      <c r="AR98" s="178">
        <f t="shared" si="53"/>
        <v>0</v>
      </c>
      <c r="AS98" s="178">
        <f t="shared" si="54"/>
        <v>0</v>
      </c>
      <c r="AT98" s="179">
        <f t="shared" si="55"/>
        <v>1.0000000020114943</v>
      </c>
      <c r="AU98" s="179">
        <f t="shared" si="56"/>
        <v>1.0000009081249652</v>
      </c>
      <c r="AV98" t="s">
        <v>345</v>
      </c>
      <c r="AW98">
        <v>947131646</v>
      </c>
      <c r="AX98">
        <v>4.2211000000000002E-3</v>
      </c>
      <c r="AY98">
        <v>799586.75</v>
      </c>
      <c r="AZ98" t="b">
        <f t="shared" si="57"/>
        <v>1</v>
      </c>
      <c r="BA98" s="178">
        <f t="shared" si="58"/>
        <v>-0.25750446319580078</v>
      </c>
      <c r="BB98" s="46">
        <f t="shared" si="59"/>
        <v>1.0000009081249652</v>
      </c>
      <c r="BC98" s="46">
        <f t="shared" si="60"/>
        <v>-2.2788187488913536E-3</v>
      </c>
      <c r="BD98" t="s">
        <v>345</v>
      </c>
      <c r="BE98">
        <v>7733965</v>
      </c>
      <c r="BF98" t="b">
        <f t="shared" si="61"/>
        <v>1</v>
      </c>
      <c r="BG98" s="178">
        <f t="shared" si="62"/>
        <v>0</v>
      </c>
      <c r="BH98">
        <v>82</v>
      </c>
      <c r="BI98" t="s">
        <v>345</v>
      </c>
      <c r="BJ98">
        <v>7733965</v>
      </c>
      <c r="BK98">
        <v>1179161.47</v>
      </c>
      <c r="BL98">
        <v>799586.75</v>
      </c>
      <c r="BM98">
        <v>9712713</v>
      </c>
      <c r="BN98" t="b">
        <f t="shared" si="63"/>
        <v>1</v>
      </c>
      <c r="BO98" s="46">
        <f t="shared" si="64"/>
        <v>0</v>
      </c>
      <c r="BP98" s="46">
        <f t="shared" si="65"/>
        <v>-3.9703194051980972E-3</v>
      </c>
      <c r="BQ98" s="46">
        <f t="shared" si="66"/>
        <v>-2.2788187488913536E-3</v>
      </c>
      <c r="BR98" s="46">
        <f t="shared" si="67"/>
        <v>-0.22624913975596428</v>
      </c>
    </row>
    <row r="99" spans="1:70" x14ac:dyDescent="0.25">
      <c r="A99" s="41" t="s">
        <v>481</v>
      </c>
      <c r="B99" s="41" t="s">
        <v>117</v>
      </c>
      <c r="C99" s="84" t="s">
        <v>346</v>
      </c>
      <c r="D99" s="84"/>
      <c r="E99" s="84"/>
      <c r="F99" s="84"/>
      <c r="G99" s="42">
        <v>53376078</v>
      </c>
      <c r="H99" s="43">
        <v>5502</v>
      </c>
      <c r="I99" s="44">
        <v>2429</v>
      </c>
      <c r="J99" s="45">
        <v>3.3346430864999999</v>
      </c>
      <c r="K99" s="37">
        <f t="shared" si="36"/>
        <v>1.1924377502117721E-2</v>
      </c>
      <c r="L99" s="37">
        <f t="shared" si="37"/>
        <v>3.398338200836684E-3</v>
      </c>
      <c r="M99" s="38">
        <f t="shared" si="38"/>
        <v>2.2651296829971184</v>
      </c>
      <c r="N99" s="37">
        <f t="shared" si="39"/>
        <v>7.3907983612713458E-3</v>
      </c>
      <c r="O99" s="39">
        <f t="shared" si="35"/>
        <v>53376078</v>
      </c>
      <c r="P99" s="39">
        <f t="shared" si="40"/>
        <v>2574938.9237585715</v>
      </c>
      <c r="Q99" s="39">
        <f t="shared" si="41"/>
        <v>1400011.8038136389</v>
      </c>
      <c r="R99" s="39">
        <f t="shared" si="42"/>
        <v>57351028.72757221</v>
      </c>
      <c r="S99" t="s">
        <v>346</v>
      </c>
      <c r="T99">
        <v>2429</v>
      </c>
      <c r="U99">
        <v>3.3346429999999998</v>
      </c>
      <c r="V99">
        <v>3.5758999999999999E-3</v>
      </c>
      <c r="W99">
        <v>1.19244E-2</v>
      </c>
      <c r="X99">
        <v>3.3982999999999999E-3</v>
      </c>
      <c r="Y99" t="b">
        <f t="shared" si="43"/>
        <v>1</v>
      </c>
      <c r="Z99" s="178">
        <f t="shared" si="44"/>
        <v>0</v>
      </c>
      <c r="AA99" s="180">
        <f t="shared" si="45"/>
        <v>-8.6500000051614734E-8</v>
      </c>
      <c r="AB99" s="180">
        <f t="shared" si="46"/>
        <v>1.0000018867133547</v>
      </c>
      <c r="AC99" s="180">
        <f t="shared" si="47"/>
        <v>0.9999887589655807</v>
      </c>
      <c r="AD99" t="s">
        <v>346</v>
      </c>
      <c r="AE99">
        <v>947131646</v>
      </c>
      <c r="AF99">
        <v>3.3982999999999999E-3</v>
      </c>
      <c r="AG99">
        <v>2574938.92</v>
      </c>
      <c r="AH99" t="b">
        <f t="shared" si="48"/>
        <v>1</v>
      </c>
      <c r="AI99" s="178">
        <f t="shared" si="49"/>
        <v>-0.25750446319580078</v>
      </c>
      <c r="AJ99" s="46">
        <f t="shared" si="50"/>
        <v>0.9999887589655807</v>
      </c>
      <c r="AK99" s="46">
        <f t="shared" si="51"/>
        <v>-3.7585715763270855E-3</v>
      </c>
      <c r="AL99" t="s">
        <v>346</v>
      </c>
      <c r="AM99">
        <v>5502</v>
      </c>
      <c r="AN99">
        <v>2429</v>
      </c>
      <c r="AO99">
        <v>2.2651297000000001</v>
      </c>
      <c r="AP99">
        <v>7.3908000000000003E-3</v>
      </c>
      <c r="AQ99" t="b">
        <f t="shared" si="52"/>
        <v>1</v>
      </c>
      <c r="AR99" s="178">
        <f t="shared" si="53"/>
        <v>0</v>
      </c>
      <c r="AS99" s="178">
        <f t="shared" si="54"/>
        <v>0</v>
      </c>
      <c r="AT99" s="179">
        <f t="shared" si="55"/>
        <v>1.0000000075063613</v>
      </c>
      <c r="AU99" s="179">
        <f t="shared" si="56"/>
        <v>1.0000002217255259</v>
      </c>
      <c r="AV99" t="s">
        <v>346</v>
      </c>
      <c r="AW99">
        <v>947131646</v>
      </c>
      <c r="AX99">
        <v>7.3908000000000003E-3</v>
      </c>
      <c r="AY99">
        <v>1400011.8</v>
      </c>
      <c r="AZ99" t="b">
        <f t="shared" si="57"/>
        <v>1</v>
      </c>
      <c r="BA99" s="178">
        <f t="shared" si="58"/>
        <v>-0.25750446319580078</v>
      </c>
      <c r="BB99" s="46">
        <f t="shared" si="59"/>
        <v>1.0000002217255259</v>
      </c>
      <c r="BC99" s="46">
        <f t="shared" si="60"/>
        <v>-3.8136388175189495E-3</v>
      </c>
      <c r="BD99" t="s">
        <v>346</v>
      </c>
      <c r="BE99">
        <v>53376078</v>
      </c>
      <c r="BF99" t="b">
        <f t="shared" si="61"/>
        <v>1</v>
      </c>
      <c r="BG99" s="178">
        <f t="shared" si="62"/>
        <v>0</v>
      </c>
      <c r="BH99">
        <v>83</v>
      </c>
      <c r="BI99" t="s">
        <v>346</v>
      </c>
      <c r="BJ99">
        <v>53376078</v>
      </c>
      <c r="BK99">
        <v>2574938.92</v>
      </c>
      <c r="BL99">
        <v>1400011.8</v>
      </c>
      <c r="BM99">
        <v>57351029</v>
      </c>
      <c r="BN99" t="b">
        <f t="shared" si="63"/>
        <v>1</v>
      </c>
      <c r="BO99" s="46">
        <f t="shared" si="64"/>
        <v>0</v>
      </c>
      <c r="BP99" s="46">
        <f t="shared" si="65"/>
        <v>-3.7585715763270855E-3</v>
      </c>
      <c r="BQ99" s="46">
        <f t="shared" si="66"/>
        <v>-3.8136388175189495E-3</v>
      </c>
      <c r="BR99" s="46">
        <f t="shared" si="67"/>
        <v>0.27242778986692429</v>
      </c>
    </row>
    <row r="100" spans="1:70" x14ac:dyDescent="0.25">
      <c r="A100" s="41" t="s">
        <v>481</v>
      </c>
      <c r="B100" s="41" t="s">
        <v>118</v>
      </c>
      <c r="C100" s="84" t="s">
        <v>347</v>
      </c>
      <c r="D100" s="84"/>
      <c r="E100" s="84"/>
      <c r="F100" s="84"/>
      <c r="G100" s="42">
        <v>10656480</v>
      </c>
      <c r="H100" s="43">
        <v>4370</v>
      </c>
      <c r="I100" s="44">
        <v>3359</v>
      </c>
      <c r="J100" s="45">
        <v>3.8219294802000001</v>
      </c>
      <c r="K100" s="37">
        <f t="shared" si="36"/>
        <v>1.8899552347514972E-2</v>
      </c>
      <c r="L100" s="37">
        <f t="shared" si="37"/>
        <v>5.3861990455993441E-3</v>
      </c>
      <c r="M100" s="38">
        <f t="shared" si="38"/>
        <v>1.3009824352485859</v>
      </c>
      <c r="N100" s="37">
        <f t="shared" si="39"/>
        <v>4.2449220115978173E-3</v>
      </c>
      <c r="O100" s="39">
        <f t="shared" si="35"/>
        <v>10656480</v>
      </c>
      <c r="P100" s="39">
        <f t="shared" si="40"/>
        <v>4081151.6553032845</v>
      </c>
      <c r="Q100" s="39">
        <f t="shared" si="41"/>
        <v>804099.99461587146</v>
      </c>
      <c r="R100" s="39">
        <f t="shared" si="42"/>
        <v>15541731.649919156</v>
      </c>
      <c r="S100" t="s">
        <v>347</v>
      </c>
      <c r="T100">
        <v>3359</v>
      </c>
      <c r="U100">
        <v>3.8219289999999999</v>
      </c>
      <c r="V100">
        <v>4.9449999999999997E-3</v>
      </c>
      <c r="W100">
        <v>1.8899599999999999E-2</v>
      </c>
      <c r="X100">
        <v>5.3861999999999998E-3</v>
      </c>
      <c r="Y100" t="b">
        <f t="shared" si="43"/>
        <v>1</v>
      </c>
      <c r="Z100" s="178">
        <f t="shared" si="44"/>
        <v>0</v>
      </c>
      <c r="AA100" s="180">
        <f t="shared" si="45"/>
        <v>-4.8020000020798648E-7</v>
      </c>
      <c r="AB100" s="180">
        <f t="shared" si="46"/>
        <v>1.0000025213552233</v>
      </c>
      <c r="AC100" s="180">
        <f t="shared" si="47"/>
        <v>1.0000001771937219</v>
      </c>
      <c r="AD100" t="s">
        <v>347</v>
      </c>
      <c r="AE100">
        <v>947131646</v>
      </c>
      <c r="AF100">
        <v>5.3861999999999998E-3</v>
      </c>
      <c r="AG100">
        <v>4081151.65</v>
      </c>
      <c r="AH100" t="b">
        <f t="shared" si="48"/>
        <v>1</v>
      </c>
      <c r="AI100" s="178">
        <f t="shared" si="49"/>
        <v>-0.25750446319580078</v>
      </c>
      <c r="AJ100" s="46">
        <f t="shared" si="50"/>
        <v>1.0000001771937219</v>
      </c>
      <c r="AK100" s="46">
        <f t="shared" si="51"/>
        <v>-5.3032846190035343E-3</v>
      </c>
      <c r="AL100" t="s">
        <v>347</v>
      </c>
      <c r="AM100">
        <v>4370</v>
      </c>
      <c r="AN100">
        <v>3359</v>
      </c>
      <c r="AO100">
        <v>1.3009824000000001</v>
      </c>
      <c r="AP100">
        <v>4.2449000000000002E-3</v>
      </c>
      <c r="AQ100" t="b">
        <f t="shared" si="52"/>
        <v>1</v>
      </c>
      <c r="AR100" s="178">
        <f t="shared" si="53"/>
        <v>0</v>
      </c>
      <c r="AS100" s="178">
        <f t="shared" si="54"/>
        <v>0</v>
      </c>
      <c r="AT100" s="179">
        <f t="shared" si="55"/>
        <v>0.99999997290617859</v>
      </c>
      <c r="AU100" s="179">
        <f t="shared" si="56"/>
        <v>0.9999948146048957</v>
      </c>
      <c r="AV100" t="s">
        <v>347</v>
      </c>
      <c r="AW100">
        <v>947131646</v>
      </c>
      <c r="AX100">
        <v>4.2449000000000002E-3</v>
      </c>
      <c r="AY100">
        <v>804099.99</v>
      </c>
      <c r="AZ100" t="b">
        <f t="shared" si="57"/>
        <v>1</v>
      </c>
      <c r="BA100" s="178">
        <f t="shared" si="58"/>
        <v>-0.25750446319580078</v>
      </c>
      <c r="BB100" s="46">
        <f t="shared" si="59"/>
        <v>0.9999948146048957</v>
      </c>
      <c r="BC100" s="46">
        <f t="shared" si="60"/>
        <v>-4.6158714685589075E-3</v>
      </c>
      <c r="BD100" t="s">
        <v>347</v>
      </c>
      <c r="BE100">
        <v>10656480</v>
      </c>
      <c r="BF100" t="b">
        <f t="shared" si="61"/>
        <v>1</v>
      </c>
      <c r="BG100" s="178">
        <f t="shared" si="62"/>
        <v>0</v>
      </c>
      <c r="BH100">
        <v>84</v>
      </c>
      <c r="BI100" t="s">
        <v>347</v>
      </c>
      <c r="BJ100">
        <v>10656480</v>
      </c>
      <c r="BK100">
        <v>4081151.65</v>
      </c>
      <c r="BL100">
        <v>804099.99</v>
      </c>
      <c r="BM100">
        <v>15541732</v>
      </c>
      <c r="BN100" t="b">
        <f t="shared" si="63"/>
        <v>1</v>
      </c>
      <c r="BO100" s="46">
        <f t="shared" si="64"/>
        <v>0</v>
      </c>
      <c r="BP100" s="46">
        <f t="shared" si="65"/>
        <v>-5.3032846190035343E-3</v>
      </c>
      <c r="BQ100" s="46">
        <f t="shared" si="66"/>
        <v>-4.6158714685589075E-3</v>
      </c>
      <c r="BR100" s="46">
        <f t="shared" si="67"/>
        <v>0.35008084401488304</v>
      </c>
    </row>
    <row r="101" spans="1:70" x14ac:dyDescent="0.25">
      <c r="A101" s="41" t="s">
        <v>481</v>
      </c>
      <c r="B101" s="41" t="s">
        <v>119</v>
      </c>
      <c r="C101" s="84" t="s">
        <v>348</v>
      </c>
      <c r="D101" s="84"/>
      <c r="E101" s="84"/>
      <c r="F101" s="84"/>
      <c r="G101" s="42">
        <v>39940300</v>
      </c>
      <c r="H101" s="43">
        <v>11555</v>
      </c>
      <c r="I101" s="44">
        <v>7455</v>
      </c>
      <c r="J101" s="45">
        <v>3.4109256292999999</v>
      </c>
      <c r="K101" s="37">
        <f t="shared" si="36"/>
        <v>3.7435078005193093E-2</v>
      </c>
      <c r="L101" s="37">
        <f t="shared" si="37"/>
        <v>1.0668653823963188E-2</v>
      </c>
      <c r="M101" s="38">
        <f t="shared" si="38"/>
        <v>1.5499664654594232</v>
      </c>
      <c r="N101" s="37">
        <f t="shared" si="39"/>
        <v>5.0573217502433033E-3</v>
      </c>
      <c r="O101" s="39">
        <f t="shared" si="35"/>
        <v>39940300</v>
      </c>
      <c r="P101" s="39">
        <f t="shared" si="40"/>
        <v>8083695.727713339</v>
      </c>
      <c r="Q101" s="39">
        <f t="shared" si="41"/>
        <v>957989.89499236457</v>
      </c>
      <c r="R101" s="39">
        <f t="shared" si="42"/>
        <v>48981985.622705705</v>
      </c>
      <c r="S101" t="s">
        <v>348</v>
      </c>
      <c r="T101">
        <v>7455</v>
      </c>
      <c r="U101">
        <v>3.4109259999999999</v>
      </c>
      <c r="V101">
        <v>1.0975E-2</v>
      </c>
      <c r="W101">
        <v>3.7435099999999999E-2</v>
      </c>
      <c r="X101">
        <v>1.06687E-2</v>
      </c>
      <c r="Y101" t="b">
        <f t="shared" si="43"/>
        <v>1</v>
      </c>
      <c r="Z101" s="178">
        <f t="shared" si="44"/>
        <v>0</v>
      </c>
      <c r="AA101" s="180">
        <f t="shared" si="45"/>
        <v>3.7070000002970005E-7</v>
      </c>
      <c r="AB101" s="180">
        <f t="shared" si="46"/>
        <v>1.0000005875453739</v>
      </c>
      <c r="AC101" s="180">
        <f t="shared" si="47"/>
        <v>1.0000043281971254</v>
      </c>
      <c r="AD101" t="s">
        <v>348</v>
      </c>
      <c r="AE101">
        <v>947131646</v>
      </c>
      <c r="AF101">
        <v>1.06687E-2</v>
      </c>
      <c r="AG101">
        <v>8083695.7300000004</v>
      </c>
      <c r="AH101" t="b">
        <f t="shared" si="48"/>
        <v>1</v>
      </c>
      <c r="AI101" s="178">
        <f t="shared" si="49"/>
        <v>-0.25750446319580078</v>
      </c>
      <c r="AJ101" s="46">
        <f t="shared" si="50"/>
        <v>1.0000043281971254</v>
      </c>
      <c r="AK101" s="46">
        <f t="shared" si="51"/>
        <v>2.2866614162921906E-3</v>
      </c>
      <c r="AL101" t="s">
        <v>348</v>
      </c>
      <c r="AM101">
        <v>11555</v>
      </c>
      <c r="AN101">
        <v>7455</v>
      </c>
      <c r="AO101">
        <v>1.5499665</v>
      </c>
      <c r="AP101">
        <v>5.0572999999999998E-3</v>
      </c>
      <c r="AQ101" t="b">
        <f t="shared" si="52"/>
        <v>1</v>
      </c>
      <c r="AR101" s="178">
        <f t="shared" si="53"/>
        <v>0</v>
      </c>
      <c r="AS101" s="178">
        <f t="shared" si="54"/>
        <v>0</v>
      </c>
      <c r="AT101" s="179">
        <f t="shared" si="55"/>
        <v>1.0000000222847252</v>
      </c>
      <c r="AU101" s="179">
        <f t="shared" si="56"/>
        <v>0.99999569925656751</v>
      </c>
      <c r="AV101" t="s">
        <v>348</v>
      </c>
      <c r="AW101">
        <v>947131646</v>
      </c>
      <c r="AX101">
        <v>5.0572999999999998E-3</v>
      </c>
      <c r="AY101">
        <v>957989.89</v>
      </c>
      <c r="AZ101" t="b">
        <f t="shared" si="57"/>
        <v>1</v>
      </c>
      <c r="BA101" s="178">
        <f t="shared" si="58"/>
        <v>-0.25750446319580078</v>
      </c>
      <c r="BB101" s="46">
        <f t="shared" si="59"/>
        <v>0.99999569925656751</v>
      </c>
      <c r="BC101" s="46">
        <f t="shared" si="60"/>
        <v>-4.9923645565286279E-3</v>
      </c>
      <c r="BD101" t="s">
        <v>348</v>
      </c>
      <c r="BE101">
        <v>39940300</v>
      </c>
      <c r="BF101" t="b">
        <f t="shared" si="61"/>
        <v>1</v>
      </c>
      <c r="BG101" s="178">
        <f t="shared" si="62"/>
        <v>0</v>
      </c>
      <c r="BH101">
        <v>85</v>
      </c>
      <c r="BI101" t="s">
        <v>348</v>
      </c>
      <c r="BJ101">
        <v>39940300</v>
      </c>
      <c r="BK101">
        <v>8083695.7300000004</v>
      </c>
      <c r="BL101">
        <v>957989.89</v>
      </c>
      <c r="BM101">
        <v>48981986</v>
      </c>
      <c r="BN101" t="b">
        <f t="shared" si="63"/>
        <v>1</v>
      </c>
      <c r="BO101" s="46">
        <f t="shared" si="64"/>
        <v>0</v>
      </c>
      <c r="BP101" s="46">
        <f t="shared" si="65"/>
        <v>2.2866614162921906E-3</v>
      </c>
      <c r="BQ101" s="46">
        <f t="shared" si="66"/>
        <v>-4.9923645565286279E-3</v>
      </c>
      <c r="BR101" s="46">
        <f t="shared" si="67"/>
        <v>0.37729429453611374</v>
      </c>
    </row>
    <row r="102" spans="1:70" x14ac:dyDescent="0.25">
      <c r="A102" s="41" t="s">
        <v>481</v>
      </c>
      <c r="B102" s="41" t="s">
        <v>120</v>
      </c>
      <c r="C102" s="84" t="s">
        <v>349</v>
      </c>
      <c r="D102" s="84"/>
      <c r="E102" s="84"/>
      <c r="F102" s="84"/>
      <c r="G102" s="42">
        <v>22498538</v>
      </c>
      <c r="H102" s="43">
        <v>3491</v>
      </c>
      <c r="I102" s="44">
        <v>2474</v>
      </c>
      <c r="J102" s="45">
        <v>3.4964790592999999</v>
      </c>
      <c r="K102" s="37">
        <f t="shared" si="36"/>
        <v>1.2734722072448872E-2</v>
      </c>
      <c r="L102" s="37">
        <f t="shared" si="37"/>
        <v>3.629278969753793E-3</v>
      </c>
      <c r="M102" s="38">
        <f t="shared" si="38"/>
        <v>1.4110751818916734</v>
      </c>
      <c r="N102" s="37">
        <f t="shared" si="39"/>
        <v>4.604139100837925E-3</v>
      </c>
      <c r="O102" s="39">
        <f t="shared" si="35"/>
        <v>22498538</v>
      </c>
      <c r="P102" s="39">
        <f t="shared" si="40"/>
        <v>2749923.97228052</v>
      </c>
      <c r="Q102" s="39">
        <f t="shared" si="41"/>
        <v>872145.16923503391</v>
      </c>
      <c r="R102" s="39">
        <f t="shared" si="42"/>
        <v>26120607.141515553</v>
      </c>
      <c r="S102" t="s">
        <v>349</v>
      </c>
      <c r="T102">
        <v>2474</v>
      </c>
      <c r="U102">
        <v>3.4964789999999999</v>
      </c>
      <c r="V102">
        <v>3.6422E-3</v>
      </c>
      <c r="W102">
        <v>1.27347E-2</v>
      </c>
      <c r="X102">
        <v>3.6292999999999998E-3</v>
      </c>
      <c r="Y102" t="b">
        <f t="shared" si="43"/>
        <v>1</v>
      </c>
      <c r="Z102" s="178">
        <f t="shared" si="44"/>
        <v>0</v>
      </c>
      <c r="AA102" s="180">
        <f t="shared" si="45"/>
        <v>-5.9300000021522692E-8</v>
      </c>
      <c r="AB102" s="180">
        <f t="shared" si="46"/>
        <v>0.99999826675064074</v>
      </c>
      <c r="AC102" s="180">
        <f t="shared" si="47"/>
        <v>1.0000057946072436</v>
      </c>
      <c r="AD102" t="s">
        <v>349</v>
      </c>
      <c r="AE102">
        <v>947131646</v>
      </c>
      <c r="AF102">
        <v>3.6292999999999998E-3</v>
      </c>
      <c r="AG102">
        <v>2749923.97</v>
      </c>
      <c r="AH102" t="b">
        <f t="shared" si="48"/>
        <v>1</v>
      </c>
      <c r="AI102" s="178">
        <f t="shared" si="49"/>
        <v>-0.25750446319580078</v>
      </c>
      <c r="AJ102" s="46">
        <f t="shared" si="50"/>
        <v>1.0000057946072436</v>
      </c>
      <c r="AK102" s="46">
        <f t="shared" si="51"/>
        <v>-2.2805198095738888E-3</v>
      </c>
      <c r="AL102" t="s">
        <v>349</v>
      </c>
      <c r="AM102">
        <v>3491</v>
      </c>
      <c r="AN102">
        <v>2474</v>
      </c>
      <c r="AO102">
        <v>1.4110752</v>
      </c>
      <c r="AP102">
        <v>4.6040999999999999E-3</v>
      </c>
      <c r="AQ102" t="b">
        <f t="shared" si="52"/>
        <v>1</v>
      </c>
      <c r="AR102" s="178">
        <f t="shared" si="53"/>
        <v>0</v>
      </c>
      <c r="AS102" s="178">
        <f t="shared" si="54"/>
        <v>0</v>
      </c>
      <c r="AT102" s="179">
        <f t="shared" si="55"/>
        <v>1.0000000128329991</v>
      </c>
      <c r="AU102" s="179">
        <f t="shared" si="56"/>
        <v>0.99999150745946885</v>
      </c>
      <c r="AV102" t="s">
        <v>349</v>
      </c>
      <c r="AW102">
        <v>947131646</v>
      </c>
      <c r="AX102">
        <v>4.6040999999999999E-3</v>
      </c>
      <c r="AY102">
        <v>872145.17</v>
      </c>
      <c r="AZ102" t="b">
        <f t="shared" si="57"/>
        <v>1</v>
      </c>
      <c r="BA102" s="178">
        <f t="shared" si="58"/>
        <v>-0.25750446319580078</v>
      </c>
      <c r="BB102" s="46">
        <f t="shared" si="59"/>
        <v>0.99999150745946885</v>
      </c>
      <c r="BC102" s="46">
        <f t="shared" si="60"/>
        <v>7.6496612746268511E-4</v>
      </c>
      <c r="BD102" t="s">
        <v>349</v>
      </c>
      <c r="BE102">
        <v>22498538</v>
      </c>
      <c r="BF102" t="b">
        <f t="shared" si="61"/>
        <v>1</v>
      </c>
      <c r="BG102" s="178">
        <f t="shared" si="62"/>
        <v>0</v>
      </c>
      <c r="BH102">
        <v>86</v>
      </c>
      <c r="BI102" t="s">
        <v>349</v>
      </c>
      <c r="BJ102">
        <v>22498538</v>
      </c>
      <c r="BK102">
        <v>2749923.97</v>
      </c>
      <c r="BL102">
        <v>872145.17</v>
      </c>
      <c r="BM102">
        <v>26120607</v>
      </c>
      <c r="BN102" t="b">
        <f t="shared" si="63"/>
        <v>1</v>
      </c>
      <c r="BO102" s="46">
        <f t="shared" si="64"/>
        <v>0</v>
      </c>
      <c r="BP102" s="46">
        <f t="shared" si="65"/>
        <v>-2.2805198095738888E-3</v>
      </c>
      <c r="BQ102" s="46">
        <f t="shared" si="66"/>
        <v>7.6496612746268511E-4</v>
      </c>
      <c r="BR102" s="46">
        <f t="shared" si="67"/>
        <v>-0.14151555299758911</v>
      </c>
    </row>
    <row r="103" spans="1:70" x14ac:dyDescent="0.25">
      <c r="A103" s="41" t="s">
        <v>481</v>
      </c>
      <c r="B103" s="41" t="s">
        <v>121</v>
      </c>
      <c r="C103" s="84" t="s">
        <v>350</v>
      </c>
      <c r="D103" s="84"/>
      <c r="E103" s="84"/>
      <c r="F103" s="84"/>
      <c r="G103" s="42">
        <v>23610964</v>
      </c>
      <c r="H103" s="43">
        <v>3410</v>
      </c>
      <c r="I103" s="44">
        <v>2270</v>
      </c>
      <c r="J103" s="45">
        <v>3.4690919055</v>
      </c>
      <c r="K103" s="37">
        <f t="shared" si="36"/>
        <v>1.1593124695238108E-2</v>
      </c>
      <c r="L103" s="37">
        <f t="shared" si="37"/>
        <v>3.3039341895955568E-3</v>
      </c>
      <c r="M103" s="38">
        <f t="shared" si="38"/>
        <v>1.5022026431718061</v>
      </c>
      <c r="N103" s="37">
        <f t="shared" si="39"/>
        <v>4.9014751414856597E-3</v>
      </c>
      <c r="O103" s="39">
        <f t="shared" si="35"/>
        <v>23610964</v>
      </c>
      <c r="P103" s="39">
        <f t="shared" si="40"/>
        <v>2503408.5024944749</v>
      </c>
      <c r="Q103" s="39">
        <f t="shared" si="41"/>
        <v>928468.44396910933</v>
      </c>
      <c r="R103" s="39">
        <f t="shared" si="42"/>
        <v>27042840.946463585</v>
      </c>
      <c r="S103" t="s">
        <v>350</v>
      </c>
      <c r="T103">
        <v>2270</v>
      </c>
      <c r="U103">
        <v>3.4690919999999998</v>
      </c>
      <c r="V103">
        <v>3.3417999999999998E-3</v>
      </c>
      <c r="W103">
        <v>1.15931E-2</v>
      </c>
      <c r="X103">
        <v>3.3038999999999998E-3</v>
      </c>
      <c r="Y103" t="b">
        <f t="shared" si="43"/>
        <v>1</v>
      </c>
      <c r="Z103" s="178">
        <f t="shared" si="44"/>
        <v>0</v>
      </c>
      <c r="AA103" s="180">
        <f t="shared" si="45"/>
        <v>9.4499999825359282E-8</v>
      </c>
      <c r="AB103" s="180">
        <f t="shared" si="46"/>
        <v>0.99999786983761862</v>
      </c>
      <c r="AC103" s="180">
        <f t="shared" si="47"/>
        <v>0.99998965185333755</v>
      </c>
      <c r="AD103" t="s">
        <v>350</v>
      </c>
      <c r="AE103">
        <v>947131646</v>
      </c>
      <c r="AF103">
        <v>3.3038999999999998E-3</v>
      </c>
      <c r="AG103">
        <v>2503408.5</v>
      </c>
      <c r="AH103" t="b">
        <f t="shared" si="48"/>
        <v>1</v>
      </c>
      <c r="AI103" s="178">
        <f t="shared" si="49"/>
        <v>-0.25750446319580078</v>
      </c>
      <c r="AJ103" s="46">
        <f t="shared" si="50"/>
        <v>0.99998965185333755</v>
      </c>
      <c r="AK103" s="46">
        <f t="shared" si="51"/>
        <v>-2.4944748729467392E-3</v>
      </c>
      <c r="AL103" t="s">
        <v>350</v>
      </c>
      <c r="AM103">
        <v>3410</v>
      </c>
      <c r="AN103">
        <v>2270</v>
      </c>
      <c r="AO103">
        <v>1.5022025999999999</v>
      </c>
      <c r="AP103">
        <v>4.9014999999999996E-3</v>
      </c>
      <c r="AQ103" t="b">
        <f t="shared" si="52"/>
        <v>1</v>
      </c>
      <c r="AR103" s="178">
        <f t="shared" si="53"/>
        <v>0</v>
      </c>
      <c r="AS103" s="178">
        <f t="shared" si="54"/>
        <v>0</v>
      </c>
      <c r="AT103" s="179">
        <f t="shared" si="55"/>
        <v>0.99999997126099704</v>
      </c>
      <c r="AU103" s="179">
        <f t="shared" si="56"/>
        <v>1.0000050716393785</v>
      </c>
      <c r="AV103" t="s">
        <v>350</v>
      </c>
      <c r="AW103">
        <v>947131646</v>
      </c>
      <c r="AX103">
        <v>4.9014999999999996E-3</v>
      </c>
      <c r="AY103">
        <v>928468.44</v>
      </c>
      <c r="AZ103" t="b">
        <f t="shared" si="57"/>
        <v>1</v>
      </c>
      <c r="BA103" s="178">
        <f t="shared" si="58"/>
        <v>-0.25750446319580078</v>
      </c>
      <c r="BB103" s="46">
        <f t="shared" si="59"/>
        <v>1.0000050716393785</v>
      </c>
      <c r="BC103" s="46">
        <f t="shared" si="60"/>
        <v>-3.9691093843430281E-3</v>
      </c>
      <c r="BD103" t="s">
        <v>350</v>
      </c>
      <c r="BE103">
        <v>23610964</v>
      </c>
      <c r="BF103" t="b">
        <f t="shared" si="61"/>
        <v>1</v>
      </c>
      <c r="BG103" s="178">
        <f t="shared" si="62"/>
        <v>0</v>
      </c>
      <c r="BH103">
        <v>87</v>
      </c>
      <c r="BI103" t="s">
        <v>350</v>
      </c>
      <c r="BJ103">
        <v>23610964</v>
      </c>
      <c r="BK103">
        <v>2503408.5</v>
      </c>
      <c r="BL103">
        <v>928468.44</v>
      </c>
      <c r="BM103">
        <v>27042841</v>
      </c>
      <c r="BN103" t="b">
        <f t="shared" si="63"/>
        <v>1</v>
      </c>
      <c r="BO103" s="46">
        <f t="shared" si="64"/>
        <v>0</v>
      </c>
      <c r="BP103" s="46">
        <f t="shared" si="65"/>
        <v>-2.4944748729467392E-3</v>
      </c>
      <c r="BQ103" s="46">
        <f t="shared" si="66"/>
        <v>-3.9691093843430281E-3</v>
      </c>
      <c r="BR103" s="46">
        <f t="shared" si="67"/>
        <v>5.3536415100097656E-2</v>
      </c>
    </row>
    <row r="104" spans="1:70" x14ac:dyDescent="0.25">
      <c r="A104" s="41" t="s">
        <v>481</v>
      </c>
      <c r="B104" s="41" t="s">
        <v>122</v>
      </c>
      <c r="C104" s="84" t="s">
        <v>351</v>
      </c>
      <c r="D104" s="84"/>
      <c r="E104" s="84"/>
      <c r="F104" s="84"/>
      <c r="G104" s="42">
        <v>9028136</v>
      </c>
      <c r="H104" s="43">
        <v>1636</v>
      </c>
      <c r="I104" s="44">
        <v>1443</v>
      </c>
      <c r="J104" s="45">
        <v>3.5842285018000002</v>
      </c>
      <c r="K104" s="37">
        <f t="shared" si="36"/>
        <v>7.614140115679526E-3</v>
      </c>
      <c r="L104" s="37">
        <f t="shared" si="37"/>
        <v>2.16996008529933E-3</v>
      </c>
      <c r="M104" s="38">
        <f t="shared" si="38"/>
        <v>1.1337491337491337</v>
      </c>
      <c r="N104" s="37">
        <f t="shared" si="39"/>
        <v>3.6992633590491714E-3</v>
      </c>
      <c r="O104" s="39">
        <f t="shared" si="35"/>
        <v>9028136</v>
      </c>
      <c r="P104" s="39">
        <f t="shared" si="40"/>
        <v>1644190.2943221035</v>
      </c>
      <c r="Q104" s="39">
        <f t="shared" si="41"/>
        <v>700737.87903926137</v>
      </c>
      <c r="R104" s="39">
        <f t="shared" si="42"/>
        <v>11373064.173361365</v>
      </c>
      <c r="S104" t="s">
        <v>351</v>
      </c>
      <c r="T104">
        <v>1443</v>
      </c>
      <c r="U104">
        <v>3.5842290000000001</v>
      </c>
      <c r="V104">
        <v>2.1243E-3</v>
      </c>
      <c r="W104">
        <v>7.6141000000000004E-3</v>
      </c>
      <c r="X104">
        <v>2.1700000000000001E-3</v>
      </c>
      <c r="Y104" t="b">
        <f t="shared" si="43"/>
        <v>1</v>
      </c>
      <c r="Z104" s="178">
        <f t="shared" si="44"/>
        <v>0</v>
      </c>
      <c r="AA104" s="180">
        <f t="shared" si="45"/>
        <v>4.9819999992095632E-7</v>
      </c>
      <c r="AB104" s="180">
        <f t="shared" si="46"/>
        <v>0.99999473142352047</v>
      </c>
      <c r="AC104" s="180">
        <f t="shared" si="47"/>
        <v>1.0000183942096172</v>
      </c>
      <c r="AD104" t="s">
        <v>351</v>
      </c>
      <c r="AE104">
        <v>947131646</v>
      </c>
      <c r="AF104">
        <v>2.1700000000000001E-3</v>
      </c>
      <c r="AG104">
        <v>1644190.29</v>
      </c>
      <c r="AH104" t="b">
        <f t="shared" si="48"/>
        <v>1</v>
      </c>
      <c r="AI104" s="178">
        <f t="shared" si="49"/>
        <v>-0.25750446319580078</v>
      </c>
      <c r="AJ104" s="46">
        <f t="shared" si="50"/>
        <v>1.0000183942096172</v>
      </c>
      <c r="AK104" s="46">
        <f t="shared" si="51"/>
        <v>-4.3221034575253725E-3</v>
      </c>
      <c r="AL104" t="s">
        <v>351</v>
      </c>
      <c r="AM104">
        <v>1636</v>
      </c>
      <c r="AN104">
        <v>1443</v>
      </c>
      <c r="AO104">
        <v>1.1337491</v>
      </c>
      <c r="AP104">
        <v>3.6993E-3</v>
      </c>
      <c r="AQ104" t="b">
        <f t="shared" si="52"/>
        <v>1</v>
      </c>
      <c r="AR104" s="178">
        <f t="shared" si="53"/>
        <v>0</v>
      </c>
      <c r="AS104" s="178">
        <f t="shared" si="54"/>
        <v>0</v>
      </c>
      <c r="AT104" s="179">
        <f t="shared" si="55"/>
        <v>0.99999997023227383</v>
      </c>
      <c r="AU104" s="179">
        <f t="shared" si="56"/>
        <v>1.0000099049316775</v>
      </c>
      <c r="AV104" t="s">
        <v>351</v>
      </c>
      <c r="AW104">
        <v>947131646</v>
      </c>
      <c r="AX104">
        <v>3.6993E-3</v>
      </c>
      <c r="AY104">
        <v>700737.88</v>
      </c>
      <c r="AZ104" t="b">
        <f t="shared" si="57"/>
        <v>1</v>
      </c>
      <c r="BA104" s="178">
        <f t="shared" si="58"/>
        <v>-0.25750446319580078</v>
      </c>
      <c r="BB104" s="46">
        <f t="shared" si="59"/>
        <v>1.0000099049316775</v>
      </c>
      <c r="BC104" s="46">
        <f t="shared" si="60"/>
        <v>9.6073863096535206E-4</v>
      </c>
      <c r="BD104" t="s">
        <v>351</v>
      </c>
      <c r="BE104">
        <v>9028136</v>
      </c>
      <c r="BF104" t="b">
        <f t="shared" si="61"/>
        <v>1</v>
      </c>
      <c r="BG104" s="178">
        <f t="shared" si="62"/>
        <v>0</v>
      </c>
      <c r="BH104">
        <v>88</v>
      </c>
      <c r="BI104" t="s">
        <v>351</v>
      </c>
      <c r="BJ104">
        <v>9028136</v>
      </c>
      <c r="BK104">
        <v>1644190.29</v>
      </c>
      <c r="BL104">
        <v>700737.88</v>
      </c>
      <c r="BM104">
        <v>11373064</v>
      </c>
      <c r="BN104" t="b">
        <f t="shared" si="63"/>
        <v>1</v>
      </c>
      <c r="BO104" s="46">
        <f t="shared" si="64"/>
        <v>0</v>
      </c>
      <c r="BP104" s="46">
        <f t="shared" si="65"/>
        <v>-4.3221034575253725E-3</v>
      </c>
      <c r="BQ104" s="46">
        <f t="shared" si="66"/>
        <v>9.6073863096535206E-4</v>
      </c>
      <c r="BR104" s="46">
        <f t="shared" si="67"/>
        <v>-0.17336136475205421</v>
      </c>
    </row>
    <row r="105" spans="1:70" x14ac:dyDescent="0.25">
      <c r="A105" s="41" t="s">
        <v>481</v>
      </c>
      <c r="B105" s="41" t="s">
        <v>123</v>
      </c>
      <c r="C105" s="84" t="s">
        <v>352</v>
      </c>
      <c r="D105" s="84"/>
      <c r="E105" s="84"/>
      <c r="F105" s="84"/>
      <c r="G105" s="42">
        <v>21520610</v>
      </c>
      <c r="H105" s="43">
        <v>3852</v>
      </c>
      <c r="I105" s="44">
        <v>2626</v>
      </c>
      <c r="J105" s="45">
        <v>3.5786846373999999</v>
      </c>
      <c r="K105" s="37">
        <f t="shared" si="36"/>
        <v>1.3834930922422961E-2</v>
      </c>
      <c r="L105" s="37">
        <f t="shared" si="37"/>
        <v>3.9428283993237249E-3</v>
      </c>
      <c r="M105" s="38">
        <f t="shared" si="38"/>
        <v>1.4668697638994668</v>
      </c>
      <c r="N105" s="37">
        <f t="shared" si="39"/>
        <v>4.7861889447680054E-3</v>
      </c>
      <c r="O105" s="39">
        <f t="shared" si="35"/>
        <v>21520610</v>
      </c>
      <c r="P105" s="39">
        <f t="shared" si="40"/>
        <v>2987502.0422098567</v>
      </c>
      <c r="Q105" s="39">
        <f t="shared" si="41"/>
        <v>906630.2029115177</v>
      </c>
      <c r="R105" s="39">
        <f t="shared" si="42"/>
        <v>25414742.245121375</v>
      </c>
      <c r="S105" t="s">
        <v>352</v>
      </c>
      <c r="T105">
        <v>2626</v>
      </c>
      <c r="U105">
        <v>3.5786850000000001</v>
      </c>
      <c r="V105">
        <v>3.8658999999999998E-3</v>
      </c>
      <c r="W105">
        <v>1.3834900000000001E-2</v>
      </c>
      <c r="X105">
        <v>3.9427999999999998E-3</v>
      </c>
      <c r="Y105" t="b">
        <f t="shared" si="43"/>
        <v>1</v>
      </c>
      <c r="Z105" s="178">
        <f t="shared" si="44"/>
        <v>0</v>
      </c>
      <c r="AA105" s="180">
        <f t="shared" si="45"/>
        <v>3.6260000024768146E-7</v>
      </c>
      <c r="AB105" s="180">
        <f t="shared" si="46"/>
        <v>0.99999776490225112</v>
      </c>
      <c r="AC105" s="180">
        <f t="shared" si="47"/>
        <v>0.99999279722045986</v>
      </c>
      <c r="AD105" t="s">
        <v>352</v>
      </c>
      <c r="AE105">
        <v>947131646</v>
      </c>
      <c r="AF105">
        <v>3.9427999999999998E-3</v>
      </c>
      <c r="AG105">
        <v>2987502.04</v>
      </c>
      <c r="AH105" t="b">
        <f t="shared" si="48"/>
        <v>1</v>
      </c>
      <c r="AI105" s="178">
        <f t="shared" si="49"/>
        <v>-0.25750446319580078</v>
      </c>
      <c r="AJ105" s="46">
        <f t="shared" si="50"/>
        <v>0.99999279722045986</v>
      </c>
      <c r="AK105" s="46">
        <f t="shared" si="51"/>
        <v>-2.209856640547514E-3</v>
      </c>
      <c r="AL105" t="s">
        <v>352</v>
      </c>
      <c r="AM105">
        <v>3852</v>
      </c>
      <c r="AN105">
        <v>2626</v>
      </c>
      <c r="AO105">
        <v>1.4668698</v>
      </c>
      <c r="AP105">
        <v>4.7862E-3</v>
      </c>
      <c r="AQ105" t="b">
        <f t="shared" si="52"/>
        <v>1</v>
      </c>
      <c r="AR105" s="178">
        <f t="shared" si="53"/>
        <v>0</v>
      </c>
      <c r="AS105" s="178">
        <f t="shared" si="54"/>
        <v>0</v>
      </c>
      <c r="AT105" s="179">
        <f t="shared" si="55"/>
        <v>1.000000024610592</v>
      </c>
      <c r="AU105" s="179">
        <f t="shared" si="56"/>
        <v>1.0000023098193829</v>
      </c>
      <c r="AV105" t="s">
        <v>352</v>
      </c>
      <c r="AW105">
        <v>947131646</v>
      </c>
      <c r="AX105">
        <v>4.7862E-3</v>
      </c>
      <c r="AY105">
        <v>906630.2</v>
      </c>
      <c r="AZ105" t="b">
        <f t="shared" si="57"/>
        <v>1</v>
      </c>
      <c r="BA105" s="178">
        <f t="shared" si="58"/>
        <v>-0.25750446319580078</v>
      </c>
      <c r="BB105" s="46">
        <f t="shared" si="59"/>
        <v>1.0000023098193829</v>
      </c>
      <c r="BC105" s="46">
        <f t="shared" si="60"/>
        <v>-2.9115177458152175E-3</v>
      </c>
      <c r="BD105" t="s">
        <v>352</v>
      </c>
      <c r="BE105">
        <v>21520610</v>
      </c>
      <c r="BF105" t="b">
        <f t="shared" si="61"/>
        <v>1</v>
      </c>
      <c r="BG105" s="178">
        <f t="shared" si="62"/>
        <v>0</v>
      </c>
      <c r="BH105">
        <v>89</v>
      </c>
      <c r="BI105" t="s">
        <v>352</v>
      </c>
      <c r="BJ105">
        <v>21520610</v>
      </c>
      <c r="BK105">
        <v>2987502.04</v>
      </c>
      <c r="BL105">
        <v>906630.2</v>
      </c>
      <c r="BM105">
        <v>25414742</v>
      </c>
      <c r="BN105" t="b">
        <f t="shared" si="63"/>
        <v>1</v>
      </c>
      <c r="BO105" s="46">
        <f t="shared" si="64"/>
        <v>0</v>
      </c>
      <c r="BP105" s="46">
        <f t="shared" si="65"/>
        <v>-2.209856640547514E-3</v>
      </c>
      <c r="BQ105" s="46">
        <f t="shared" si="66"/>
        <v>-2.9115177458152175E-3</v>
      </c>
      <c r="BR105" s="46">
        <f t="shared" si="67"/>
        <v>-0.24512137472629547</v>
      </c>
    </row>
    <row r="106" spans="1:70" x14ac:dyDescent="0.25">
      <c r="A106" s="41" t="s">
        <v>481</v>
      </c>
      <c r="B106" s="41" t="s">
        <v>124</v>
      </c>
      <c r="C106" s="84" t="s">
        <v>353</v>
      </c>
      <c r="D106" s="84"/>
      <c r="E106" s="84"/>
      <c r="F106" s="84"/>
      <c r="G106" s="42">
        <v>11138551</v>
      </c>
      <c r="H106" s="43">
        <v>5826</v>
      </c>
      <c r="I106" s="44">
        <v>1775</v>
      </c>
      <c r="J106" s="45">
        <v>3.4103681049999999</v>
      </c>
      <c r="K106" s="37">
        <f t="shared" si="36"/>
        <v>8.9116569400810863E-3</v>
      </c>
      <c r="L106" s="37">
        <f t="shared" si="37"/>
        <v>2.5397404775931026E-3</v>
      </c>
      <c r="M106" s="38">
        <f t="shared" si="38"/>
        <v>3.2822535211267607</v>
      </c>
      <c r="N106" s="37">
        <f t="shared" si="39"/>
        <v>1.07095298460453E-2</v>
      </c>
      <c r="O106" s="39">
        <f t="shared" si="35"/>
        <v>11138551</v>
      </c>
      <c r="P106" s="39">
        <f t="shared" si="40"/>
        <v>1924374.8636876605</v>
      </c>
      <c r="Q106" s="39">
        <f t="shared" si="41"/>
        <v>2028666.9267457523</v>
      </c>
      <c r="R106" s="39">
        <f t="shared" si="42"/>
        <v>15091592.790433412</v>
      </c>
      <c r="S106" t="s">
        <v>353</v>
      </c>
      <c r="T106">
        <v>1775</v>
      </c>
      <c r="U106">
        <v>3.4103680000000001</v>
      </c>
      <c r="V106">
        <v>2.6131000000000001E-3</v>
      </c>
      <c r="W106">
        <v>8.9116999999999998E-3</v>
      </c>
      <c r="X106">
        <v>2.5397000000000002E-3</v>
      </c>
      <c r="Y106" t="b">
        <f t="shared" si="43"/>
        <v>1</v>
      </c>
      <c r="Z106" s="178">
        <f t="shared" si="44"/>
        <v>0</v>
      </c>
      <c r="AA106" s="180">
        <f t="shared" si="45"/>
        <v>-1.0499999980595476E-7</v>
      </c>
      <c r="AB106" s="180">
        <f t="shared" si="46"/>
        <v>1.0000048318645123</v>
      </c>
      <c r="AC106" s="180">
        <f t="shared" si="47"/>
        <v>0.99998406231130321</v>
      </c>
      <c r="AD106" t="s">
        <v>353</v>
      </c>
      <c r="AE106">
        <v>947131646</v>
      </c>
      <c r="AF106">
        <v>2.5397000000000002E-3</v>
      </c>
      <c r="AG106">
        <v>1924374.86</v>
      </c>
      <c r="AH106" t="b">
        <f t="shared" si="48"/>
        <v>1</v>
      </c>
      <c r="AI106" s="178">
        <f t="shared" si="49"/>
        <v>-0.25750446319580078</v>
      </c>
      <c r="AJ106" s="46">
        <f t="shared" si="50"/>
        <v>0.99998406231130321</v>
      </c>
      <c r="AK106" s="46">
        <f t="shared" si="51"/>
        <v>-3.6876604426652193E-3</v>
      </c>
      <c r="AL106" t="s">
        <v>353</v>
      </c>
      <c r="AM106">
        <v>5826</v>
      </c>
      <c r="AN106">
        <v>1775</v>
      </c>
      <c r="AO106">
        <v>3.2822534999999999</v>
      </c>
      <c r="AP106">
        <v>1.07095E-2</v>
      </c>
      <c r="AQ106" t="b">
        <f t="shared" si="52"/>
        <v>1</v>
      </c>
      <c r="AR106" s="178">
        <f t="shared" si="53"/>
        <v>0</v>
      </c>
      <c r="AS106" s="178">
        <f t="shared" si="54"/>
        <v>0</v>
      </c>
      <c r="AT106" s="179">
        <f t="shared" si="55"/>
        <v>0.99999999356333669</v>
      </c>
      <c r="AU106" s="179">
        <f t="shared" si="56"/>
        <v>0.99999721313206746</v>
      </c>
      <c r="AV106" t="s">
        <v>353</v>
      </c>
      <c r="AW106">
        <v>947131646</v>
      </c>
      <c r="AX106">
        <v>1.07095E-2</v>
      </c>
      <c r="AY106">
        <v>2028666.93</v>
      </c>
      <c r="AZ106" t="b">
        <f t="shared" si="57"/>
        <v>1</v>
      </c>
      <c r="BA106" s="178">
        <f t="shared" si="58"/>
        <v>-0.25750446319580078</v>
      </c>
      <c r="BB106" s="46">
        <f t="shared" si="59"/>
        <v>0.99999721313206746</v>
      </c>
      <c r="BC106" s="46">
        <f t="shared" si="60"/>
        <v>3.2542475964874029E-3</v>
      </c>
      <c r="BD106" t="s">
        <v>353</v>
      </c>
      <c r="BE106">
        <v>11138551</v>
      </c>
      <c r="BF106" t="b">
        <f t="shared" si="61"/>
        <v>1</v>
      </c>
      <c r="BG106" s="178">
        <f t="shared" si="62"/>
        <v>0</v>
      </c>
      <c r="BH106">
        <v>90</v>
      </c>
      <c r="BI106" t="s">
        <v>353</v>
      </c>
      <c r="BJ106">
        <v>11138551</v>
      </c>
      <c r="BK106">
        <v>1924374.86</v>
      </c>
      <c r="BL106">
        <v>2028666.93</v>
      </c>
      <c r="BM106">
        <v>15091593</v>
      </c>
      <c r="BN106" t="b">
        <f t="shared" si="63"/>
        <v>1</v>
      </c>
      <c r="BO106" s="46">
        <f t="shared" si="64"/>
        <v>0</v>
      </c>
      <c r="BP106" s="46">
        <f t="shared" si="65"/>
        <v>-3.6876604426652193E-3</v>
      </c>
      <c r="BQ106" s="46">
        <f t="shared" si="66"/>
        <v>3.2542475964874029E-3</v>
      </c>
      <c r="BR106" s="46">
        <f t="shared" si="67"/>
        <v>0.20956658758223057</v>
      </c>
    </row>
    <row r="107" spans="1:70" x14ac:dyDescent="0.25">
      <c r="A107" s="41" t="s">
        <v>481</v>
      </c>
      <c r="B107" s="41" t="s">
        <v>125</v>
      </c>
      <c r="C107" s="84" t="s">
        <v>354</v>
      </c>
      <c r="D107" s="84"/>
      <c r="E107" s="84"/>
      <c r="F107" s="84"/>
      <c r="G107" s="42">
        <v>2565522</v>
      </c>
      <c r="H107" s="43">
        <v>1189</v>
      </c>
      <c r="I107" s="44">
        <v>732</v>
      </c>
      <c r="J107" s="45">
        <v>3.4180350141</v>
      </c>
      <c r="K107" s="37">
        <f t="shared" si="36"/>
        <v>3.6833792116236887E-3</v>
      </c>
      <c r="L107" s="37">
        <f t="shared" si="37"/>
        <v>1.0497292861455835E-3</v>
      </c>
      <c r="M107" s="38">
        <f t="shared" si="38"/>
        <v>1.6243169398907105</v>
      </c>
      <c r="N107" s="37">
        <f t="shared" si="39"/>
        <v>5.2999168514029941E-3</v>
      </c>
      <c r="O107" s="39">
        <f t="shared" si="35"/>
        <v>2565522</v>
      </c>
      <c r="P107" s="39">
        <f t="shared" si="40"/>
        <v>795385.46152942511</v>
      </c>
      <c r="Q107" s="39">
        <f t="shared" si="41"/>
        <v>1003943.7944994412</v>
      </c>
      <c r="R107" s="39">
        <f t="shared" si="42"/>
        <v>4364851.2560288664</v>
      </c>
      <c r="S107" t="s">
        <v>354</v>
      </c>
      <c r="T107">
        <v>732</v>
      </c>
      <c r="U107">
        <v>3.4180350000000002</v>
      </c>
      <c r="V107">
        <v>1.0776E-3</v>
      </c>
      <c r="W107">
        <v>3.6833999999999999E-3</v>
      </c>
      <c r="X107">
        <v>1.0497E-3</v>
      </c>
      <c r="Y107" t="b">
        <f t="shared" si="43"/>
        <v>1</v>
      </c>
      <c r="Z107" s="178">
        <f t="shared" si="44"/>
        <v>0</v>
      </c>
      <c r="AA107" s="180">
        <f t="shared" si="45"/>
        <v>-1.4099999834371602E-8</v>
      </c>
      <c r="AB107" s="180">
        <f t="shared" si="46"/>
        <v>1.0000056438327733</v>
      </c>
      <c r="AC107" s="180">
        <f t="shared" si="47"/>
        <v>0.99997210123984348</v>
      </c>
      <c r="AD107" t="s">
        <v>354</v>
      </c>
      <c r="AE107">
        <v>947131646</v>
      </c>
      <c r="AF107">
        <v>1.0497E-3</v>
      </c>
      <c r="AG107">
        <v>795385.46</v>
      </c>
      <c r="AH107" t="b">
        <f t="shared" si="48"/>
        <v>1</v>
      </c>
      <c r="AI107" s="178">
        <f t="shared" si="49"/>
        <v>-0.25750446319580078</v>
      </c>
      <c r="AJ107" s="46">
        <f t="shared" si="50"/>
        <v>0.99997210123984348</v>
      </c>
      <c r="AK107" s="46">
        <f t="shared" si="51"/>
        <v>-1.5294251497834921E-3</v>
      </c>
      <c r="AL107" t="s">
        <v>354</v>
      </c>
      <c r="AM107">
        <v>1189</v>
      </c>
      <c r="AN107">
        <v>732</v>
      </c>
      <c r="AO107">
        <v>1.6243169</v>
      </c>
      <c r="AP107">
        <v>5.2998999999999998E-3</v>
      </c>
      <c r="AQ107" t="b">
        <f t="shared" si="52"/>
        <v>1</v>
      </c>
      <c r="AR107" s="178">
        <f t="shared" si="53"/>
        <v>0</v>
      </c>
      <c r="AS107" s="178">
        <f t="shared" si="54"/>
        <v>0</v>
      </c>
      <c r="AT107" s="179">
        <f t="shared" si="55"/>
        <v>0.9999999754415474</v>
      </c>
      <c r="AU107" s="179">
        <f t="shared" si="56"/>
        <v>0.99999682044011884</v>
      </c>
      <c r="AV107" t="s">
        <v>354</v>
      </c>
      <c r="AW107">
        <v>947131646</v>
      </c>
      <c r="AX107">
        <v>5.2998999999999998E-3</v>
      </c>
      <c r="AY107">
        <v>1003943.79</v>
      </c>
      <c r="AZ107" t="b">
        <f t="shared" si="57"/>
        <v>1</v>
      </c>
      <c r="BA107" s="178">
        <f t="shared" si="58"/>
        <v>-0.25750446319580078</v>
      </c>
      <c r="BB107" s="46">
        <f t="shared" si="59"/>
        <v>0.99999682044011884</v>
      </c>
      <c r="BC107" s="46">
        <f t="shared" si="60"/>
        <v>-4.499441129155457E-3</v>
      </c>
      <c r="BD107" t="s">
        <v>354</v>
      </c>
      <c r="BE107">
        <v>2565522</v>
      </c>
      <c r="BF107" t="b">
        <f t="shared" si="61"/>
        <v>1</v>
      </c>
      <c r="BG107" s="178">
        <f t="shared" si="62"/>
        <v>0</v>
      </c>
      <c r="BH107">
        <v>91</v>
      </c>
      <c r="BI107" t="s">
        <v>354</v>
      </c>
      <c r="BJ107">
        <v>2565522</v>
      </c>
      <c r="BK107">
        <v>795385.46</v>
      </c>
      <c r="BL107">
        <v>1003943.79</v>
      </c>
      <c r="BM107">
        <v>4364851</v>
      </c>
      <c r="BN107" t="b">
        <f t="shared" si="63"/>
        <v>1</v>
      </c>
      <c r="BO107" s="46">
        <f t="shared" si="64"/>
        <v>0</v>
      </c>
      <c r="BP107" s="46">
        <f t="shared" si="65"/>
        <v>-1.5294251497834921E-3</v>
      </c>
      <c r="BQ107" s="46">
        <f t="shared" si="66"/>
        <v>-4.499441129155457E-3</v>
      </c>
      <c r="BR107" s="46">
        <f t="shared" si="67"/>
        <v>-0.25602886639535427</v>
      </c>
    </row>
    <row r="108" spans="1:70" x14ac:dyDescent="0.25">
      <c r="A108" s="41" t="s">
        <v>481</v>
      </c>
      <c r="B108" s="41" t="s">
        <v>126</v>
      </c>
      <c r="C108" s="84" t="s">
        <v>355</v>
      </c>
      <c r="D108" s="84"/>
      <c r="E108" s="84"/>
      <c r="F108" s="84"/>
      <c r="G108" s="42">
        <v>11482794</v>
      </c>
      <c r="H108" s="43">
        <v>2557</v>
      </c>
      <c r="I108" s="44">
        <v>1767</v>
      </c>
      <c r="J108" s="45">
        <v>3.5184380428000002</v>
      </c>
      <c r="K108" s="37">
        <f t="shared" si="36"/>
        <v>9.1526172609744608E-3</v>
      </c>
      <c r="L108" s="37">
        <f t="shared" si="37"/>
        <v>2.608411958618623E-3</v>
      </c>
      <c r="M108" s="38">
        <f t="shared" si="38"/>
        <v>1.4470854555744199</v>
      </c>
      <c r="N108" s="37">
        <f t="shared" si="39"/>
        <v>4.7216355398811962E-3</v>
      </c>
      <c r="O108" s="39">
        <f t="shared" si="35"/>
        <v>11482794</v>
      </c>
      <c r="P108" s="39">
        <f t="shared" si="40"/>
        <v>1976407.6099873744</v>
      </c>
      <c r="Q108" s="39">
        <f t="shared" si="41"/>
        <v>894402.08838312351</v>
      </c>
      <c r="R108" s="39">
        <f t="shared" si="42"/>
        <v>14353603.698370498</v>
      </c>
      <c r="S108" t="s">
        <v>355</v>
      </c>
      <c r="T108">
        <v>1767</v>
      </c>
      <c r="U108">
        <v>3.5184380000000002</v>
      </c>
      <c r="V108">
        <v>2.6013E-3</v>
      </c>
      <c r="W108">
        <v>9.1526000000000003E-3</v>
      </c>
      <c r="X108">
        <v>2.6083999999999999E-3</v>
      </c>
      <c r="Y108" t="b">
        <f t="shared" si="43"/>
        <v>1</v>
      </c>
      <c r="Z108" s="178">
        <f t="shared" si="44"/>
        <v>0</v>
      </c>
      <c r="AA108" s="180">
        <f t="shared" si="45"/>
        <v>-4.27999999885742E-8</v>
      </c>
      <c r="AB108" s="180">
        <f t="shared" si="46"/>
        <v>0.99999811409414729</v>
      </c>
      <c r="AC108" s="180">
        <f t="shared" si="47"/>
        <v>0.99999541536428571</v>
      </c>
      <c r="AD108" t="s">
        <v>355</v>
      </c>
      <c r="AE108">
        <v>947131646</v>
      </c>
      <c r="AF108">
        <v>2.6083999999999999E-3</v>
      </c>
      <c r="AG108">
        <v>1976407.61</v>
      </c>
      <c r="AH108" t="b">
        <f t="shared" si="48"/>
        <v>1</v>
      </c>
      <c r="AI108" s="178">
        <f t="shared" si="49"/>
        <v>-0.25750446319580078</v>
      </c>
      <c r="AJ108" s="46">
        <f t="shared" si="50"/>
        <v>0.99999541536428571</v>
      </c>
      <c r="AK108" s="46">
        <f t="shared" si="51"/>
        <v>1.2625707313418388E-5</v>
      </c>
      <c r="AL108" t="s">
        <v>355</v>
      </c>
      <c r="AM108">
        <v>2557</v>
      </c>
      <c r="AN108">
        <v>1767</v>
      </c>
      <c r="AO108">
        <v>1.4470855</v>
      </c>
      <c r="AP108">
        <v>4.7216000000000003E-3</v>
      </c>
      <c r="AQ108" t="b">
        <f t="shared" si="52"/>
        <v>1</v>
      </c>
      <c r="AR108" s="178">
        <f t="shared" si="53"/>
        <v>0</v>
      </c>
      <c r="AS108" s="178">
        <f t="shared" si="54"/>
        <v>0</v>
      </c>
      <c r="AT108" s="179">
        <f t="shared" si="55"/>
        <v>1.0000000307000392</v>
      </c>
      <c r="AU108" s="179">
        <f t="shared" si="56"/>
        <v>0.99999247297236393</v>
      </c>
      <c r="AV108" t="s">
        <v>355</v>
      </c>
      <c r="AW108">
        <v>947131646</v>
      </c>
      <c r="AX108">
        <v>4.7216000000000003E-3</v>
      </c>
      <c r="AY108">
        <v>894402.09</v>
      </c>
      <c r="AZ108" t="b">
        <f t="shared" si="57"/>
        <v>1</v>
      </c>
      <c r="BA108" s="178">
        <f t="shared" si="58"/>
        <v>-0.25750446319580078</v>
      </c>
      <c r="BB108" s="46">
        <f t="shared" si="59"/>
        <v>0.99999247297236393</v>
      </c>
      <c r="BC108" s="46">
        <f t="shared" si="60"/>
        <v>1.6168764559552073E-3</v>
      </c>
      <c r="BD108" t="s">
        <v>355</v>
      </c>
      <c r="BE108">
        <v>11482794</v>
      </c>
      <c r="BF108" t="b">
        <f t="shared" si="61"/>
        <v>1</v>
      </c>
      <c r="BG108" s="178">
        <f t="shared" si="62"/>
        <v>0</v>
      </c>
      <c r="BH108">
        <v>92</v>
      </c>
      <c r="BI108" t="s">
        <v>355</v>
      </c>
      <c r="BJ108">
        <v>11482794</v>
      </c>
      <c r="BK108">
        <v>1976407.61</v>
      </c>
      <c r="BL108">
        <v>894402.09</v>
      </c>
      <c r="BM108">
        <v>14353604</v>
      </c>
      <c r="BN108" t="b">
        <f t="shared" si="63"/>
        <v>1</v>
      </c>
      <c r="BO108" s="46">
        <f t="shared" si="64"/>
        <v>0</v>
      </c>
      <c r="BP108" s="46">
        <f t="shared" si="65"/>
        <v>1.2625707313418388E-5</v>
      </c>
      <c r="BQ108" s="46">
        <f t="shared" si="66"/>
        <v>1.6168764559552073E-3</v>
      </c>
      <c r="BR108" s="46">
        <f t="shared" si="67"/>
        <v>0.30162950232625008</v>
      </c>
    </row>
    <row r="109" spans="1:70" x14ac:dyDescent="0.25">
      <c r="A109" s="41" t="s">
        <v>481</v>
      </c>
      <c r="B109" s="41" t="s">
        <v>127</v>
      </c>
      <c r="C109" s="84" t="s">
        <v>356</v>
      </c>
      <c r="D109" s="84"/>
      <c r="E109" s="84"/>
      <c r="F109" s="84"/>
      <c r="G109" s="42">
        <v>11587564</v>
      </c>
      <c r="H109" s="43">
        <v>2809</v>
      </c>
      <c r="I109" s="44">
        <v>1288</v>
      </c>
      <c r="J109" s="45">
        <v>3.4274875229999999</v>
      </c>
      <c r="K109" s="37">
        <f t="shared" si="36"/>
        <v>6.4990606500291495E-3</v>
      </c>
      <c r="L109" s="37">
        <f t="shared" si="37"/>
        <v>1.8521726666759892E-3</v>
      </c>
      <c r="M109" s="38">
        <f t="shared" si="38"/>
        <v>2.1809006211180124</v>
      </c>
      <c r="N109" s="37">
        <f t="shared" si="39"/>
        <v>7.1159708239429626E-3</v>
      </c>
      <c r="O109" s="39">
        <f t="shared" si="35"/>
        <v>11587564</v>
      </c>
      <c r="P109" s="39">
        <f t="shared" si="40"/>
        <v>1403401.0775535854</v>
      </c>
      <c r="Q109" s="39">
        <f t="shared" si="41"/>
        <v>1347952.2322402934</v>
      </c>
      <c r="R109" s="39">
        <f t="shared" si="42"/>
        <v>14338917.309793878</v>
      </c>
      <c r="S109" t="s">
        <v>356</v>
      </c>
      <c r="T109">
        <v>1288</v>
      </c>
      <c r="U109">
        <v>3.4274879999999999</v>
      </c>
      <c r="V109">
        <v>1.8962E-3</v>
      </c>
      <c r="W109">
        <v>6.4990999999999998E-3</v>
      </c>
      <c r="X109">
        <v>1.8522E-3</v>
      </c>
      <c r="Y109" t="b">
        <f t="shared" si="43"/>
        <v>1</v>
      </c>
      <c r="Z109" s="178">
        <f t="shared" si="44"/>
        <v>0</v>
      </c>
      <c r="AA109" s="180">
        <f t="shared" si="45"/>
        <v>4.7699999994321729E-7</v>
      </c>
      <c r="AB109" s="180">
        <f t="shared" si="46"/>
        <v>1.0000060547166689</v>
      </c>
      <c r="AC109" s="180">
        <f t="shared" si="47"/>
        <v>1.0000147574383871</v>
      </c>
      <c r="AD109" t="s">
        <v>356</v>
      </c>
      <c r="AE109">
        <v>947131646</v>
      </c>
      <c r="AF109">
        <v>1.8522E-3</v>
      </c>
      <c r="AG109">
        <v>1403401.08</v>
      </c>
      <c r="AH109" t="b">
        <f t="shared" si="48"/>
        <v>1</v>
      </c>
      <c r="AI109" s="178">
        <f t="shared" si="49"/>
        <v>-0.25750446319580078</v>
      </c>
      <c r="AJ109" s="46">
        <f t="shared" si="50"/>
        <v>1.0000147574383871</v>
      </c>
      <c r="AK109" s="46">
        <f t="shared" si="51"/>
        <v>2.4464146699756384E-3</v>
      </c>
      <c r="AL109" t="s">
        <v>356</v>
      </c>
      <c r="AM109">
        <v>2809</v>
      </c>
      <c r="AN109">
        <v>1288</v>
      </c>
      <c r="AO109">
        <v>2.1809006000000002</v>
      </c>
      <c r="AP109">
        <v>7.1159999999999999E-3</v>
      </c>
      <c r="AQ109" t="b">
        <f t="shared" si="52"/>
        <v>1</v>
      </c>
      <c r="AR109" s="178">
        <f t="shared" si="53"/>
        <v>0</v>
      </c>
      <c r="AS109" s="178">
        <f t="shared" si="54"/>
        <v>0</v>
      </c>
      <c r="AT109" s="179">
        <f t="shared" si="55"/>
        <v>0.99999999031683884</v>
      </c>
      <c r="AU109" s="179">
        <f t="shared" si="56"/>
        <v>1.0000041000810374</v>
      </c>
      <c r="AV109" t="s">
        <v>356</v>
      </c>
      <c r="AW109">
        <v>947131646</v>
      </c>
      <c r="AX109">
        <v>7.1159999999999999E-3</v>
      </c>
      <c r="AY109">
        <v>1347952.23</v>
      </c>
      <c r="AZ109" t="b">
        <f t="shared" si="57"/>
        <v>1</v>
      </c>
      <c r="BA109" s="178">
        <f t="shared" si="58"/>
        <v>-0.25750446319580078</v>
      </c>
      <c r="BB109" s="46">
        <f t="shared" si="59"/>
        <v>1.0000041000810374</v>
      </c>
      <c r="BC109" s="46">
        <f t="shared" si="60"/>
        <v>-2.2402934264391661E-3</v>
      </c>
      <c r="BD109" t="s">
        <v>356</v>
      </c>
      <c r="BE109">
        <v>11587564</v>
      </c>
      <c r="BF109" t="b">
        <f t="shared" si="61"/>
        <v>1</v>
      </c>
      <c r="BG109" s="178">
        <f t="shared" si="62"/>
        <v>0</v>
      </c>
      <c r="BH109">
        <v>93</v>
      </c>
      <c r="BI109" t="s">
        <v>356</v>
      </c>
      <c r="BJ109">
        <v>11587564</v>
      </c>
      <c r="BK109">
        <v>1403401.08</v>
      </c>
      <c r="BL109">
        <v>1347952.23</v>
      </c>
      <c r="BM109">
        <v>14338917</v>
      </c>
      <c r="BN109" t="b">
        <f t="shared" si="63"/>
        <v>1</v>
      </c>
      <c r="BO109" s="46">
        <f t="shared" si="64"/>
        <v>0</v>
      </c>
      <c r="BP109" s="46">
        <f t="shared" si="65"/>
        <v>2.4464146699756384E-3</v>
      </c>
      <c r="BQ109" s="46">
        <f t="shared" si="66"/>
        <v>-2.2402934264391661E-3</v>
      </c>
      <c r="BR109" s="46">
        <f t="shared" si="67"/>
        <v>-0.30979387834668159</v>
      </c>
    </row>
    <row r="110" spans="1:70" x14ac:dyDescent="0.25">
      <c r="A110" s="41" t="s">
        <v>481</v>
      </c>
      <c r="B110" s="41" t="s">
        <v>128</v>
      </c>
      <c r="C110" s="84" t="s">
        <v>357</v>
      </c>
      <c r="D110" s="84"/>
      <c r="E110" s="84"/>
      <c r="F110" s="84"/>
      <c r="G110" s="42">
        <v>19815755</v>
      </c>
      <c r="H110" s="43">
        <v>5045</v>
      </c>
      <c r="I110" s="44">
        <v>3213</v>
      </c>
      <c r="J110" s="45">
        <v>3.4631596701</v>
      </c>
      <c r="K110" s="37">
        <f t="shared" si="36"/>
        <v>1.6381063173933261E-2</v>
      </c>
      <c r="L110" s="37">
        <f t="shared" si="37"/>
        <v>4.668452734275642E-3</v>
      </c>
      <c r="M110" s="38">
        <f t="shared" si="38"/>
        <v>1.5701836290071585</v>
      </c>
      <c r="N110" s="37">
        <f t="shared" si="39"/>
        <v>5.1232875006106066E-3</v>
      </c>
      <c r="O110" s="39">
        <f t="shared" si="35"/>
        <v>19815755</v>
      </c>
      <c r="P110" s="39">
        <f t="shared" si="40"/>
        <v>3537311.45895187</v>
      </c>
      <c r="Q110" s="39">
        <f t="shared" si="41"/>
        <v>970485.5449407635</v>
      </c>
      <c r="R110" s="39">
        <f t="shared" si="42"/>
        <v>24323552.00389263</v>
      </c>
      <c r="S110" t="s">
        <v>357</v>
      </c>
      <c r="T110">
        <v>3213</v>
      </c>
      <c r="U110">
        <v>3.4631599999999998</v>
      </c>
      <c r="V110">
        <v>4.7301000000000001E-3</v>
      </c>
      <c r="W110">
        <v>1.6381099999999999E-2</v>
      </c>
      <c r="X110">
        <v>4.6684999999999999E-3</v>
      </c>
      <c r="Y110" t="b">
        <f t="shared" si="43"/>
        <v>1</v>
      </c>
      <c r="Z110" s="178">
        <f t="shared" si="44"/>
        <v>0</v>
      </c>
      <c r="AA110" s="180">
        <f t="shared" si="45"/>
        <v>3.2989999976251738E-7</v>
      </c>
      <c r="AB110" s="180">
        <f t="shared" si="46"/>
        <v>1.0000022480877062</v>
      </c>
      <c r="AC110" s="180">
        <f t="shared" si="47"/>
        <v>1.0000101244945698</v>
      </c>
      <c r="AD110" t="s">
        <v>357</v>
      </c>
      <c r="AE110">
        <v>947131646</v>
      </c>
      <c r="AF110">
        <v>4.6684999999999999E-3</v>
      </c>
      <c r="AG110">
        <v>3537311.46</v>
      </c>
      <c r="AH110" t="b">
        <f t="shared" si="48"/>
        <v>1</v>
      </c>
      <c r="AI110" s="178">
        <f t="shared" si="49"/>
        <v>-0.25750446319580078</v>
      </c>
      <c r="AJ110" s="46">
        <f t="shared" si="50"/>
        <v>1.0000101244945698</v>
      </c>
      <c r="AK110" s="46">
        <f t="shared" si="51"/>
        <v>1.0481299832463264E-3</v>
      </c>
      <c r="AL110" t="s">
        <v>357</v>
      </c>
      <c r="AM110">
        <v>5045</v>
      </c>
      <c r="AN110">
        <v>3213</v>
      </c>
      <c r="AO110">
        <v>1.5701836</v>
      </c>
      <c r="AP110">
        <v>5.1232999999999999E-3</v>
      </c>
      <c r="AQ110" t="b">
        <f t="shared" si="52"/>
        <v>1</v>
      </c>
      <c r="AR110" s="178">
        <f t="shared" si="53"/>
        <v>0</v>
      </c>
      <c r="AS110" s="178">
        <f t="shared" si="54"/>
        <v>0</v>
      </c>
      <c r="AT110" s="179">
        <f t="shared" si="55"/>
        <v>0.99999998152626357</v>
      </c>
      <c r="AU110" s="179">
        <f t="shared" si="56"/>
        <v>1.0000024397204708</v>
      </c>
      <c r="AV110" t="s">
        <v>357</v>
      </c>
      <c r="AW110">
        <v>947131646</v>
      </c>
      <c r="AX110">
        <v>5.1232999999999999E-3</v>
      </c>
      <c r="AY110">
        <v>970485.54</v>
      </c>
      <c r="AZ110" t="b">
        <f t="shared" si="57"/>
        <v>1</v>
      </c>
      <c r="BA110" s="178">
        <f t="shared" si="58"/>
        <v>-0.25750446319580078</v>
      </c>
      <c r="BB110" s="46">
        <f t="shared" si="59"/>
        <v>1.0000024397204708</v>
      </c>
      <c r="BC110" s="46">
        <f t="shared" si="60"/>
        <v>-4.940763465128839E-3</v>
      </c>
      <c r="BD110" t="s">
        <v>357</v>
      </c>
      <c r="BE110">
        <v>19815755</v>
      </c>
      <c r="BF110" t="b">
        <f t="shared" si="61"/>
        <v>1</v>
      </c>
      <c r="BG110" s="178">
        <f t="shared" si="62"/>
        <v>0</v>
      </c>
      <c r="BH110">
        <v>94</v>
      </c>
      <c r="BI110" t="s">
        <v>357</v>
      </c>
      <c r="BJ110">
        <v>19815755</v>
      </c>
      <c r="BK110">
        <v>3537311.46</v>
      </c>
      <c r="BL110">
        <v>970485.54</v>
      </c>
      <c r="BM110">
        <v>24323552</v>
      </c>
      <c r="BN110" t="b">
        <f t="shared" si="63"/>
        <v>1</v>
      </c>
      <c r="BO110" s="46">
        <f t="shared" si="64"/>
        <v>0</v>
      </c>
      <c r="BP110" s="46">
        <f t="shared" si="65"/>
        <v>1.0481299832463264E-3</v>
      </c>
      <c r="BQ110" s="46">
        <f t="shared" si="66"/>
        <v>-4.940763465128839E-3</v>
      </c>
      <c r="BR110" s="46">
        <f t="shared" si="67"/>
        <v>-3.8926303386688232E-3</v>
      </c>
    </row>
    <row r="111" spans="1:70" x14ac:dyDescent="0.25">
      <c r="A111" s="41" t="s">
        <v>481</v>
      </c>
      <c r="B111" s="41" t="s">
        <v>129</v>
      </c>
      <c r="C111" s="84" t="s">
        <v>358</v>
      </c>
      <c r="D111" s="84"/>
      <c r="E111" s="84"/>
      <c r="F111" s="84"/>
      <c r="G111" s="42">
        <v>433924</v>
      </c>
      <c r="H111" s="43">
        <v>135</v>
      </c>
      <c r="I111" s="44">
        <v>46</v>
      </c>
      <c r="J111" s="45">
        <v>3.1975778919</v>
      </c>
      <c r="K111" s="37">
        <f t="shared" si="36"/>
        <v>2.1653983851351749E-4</v>
      </c>
      <c r="L111" s="37">
        <f t="shared" si="37"/>
        <v>6.171186756648761E-5</v>
      </c>
      <c r="M111" s="38">
        <f t="shared" si="38"/>
        <v>2.9347826086956523</v>
      </c>
      <c r="N111" s="37">
        <f t="shared" si="39"/>
        <v>9.5757813152383062E-3</v>
      </c>
      <c r="O111" s="39">
        <f t="shared" si="35"/>
        <v>433924</v>
      </c>
      <c r="P111" s="39">
        <f t="shared" si="40"/>
        <v>46759.410177498008</v>
      </c>
      <c r="Q111" s="39">
        <f t="shared" si="41"/>
        <v>1813905.1042607012</v>
      </c>
      <c r="R111" s="39">
        <f t="shared" si="42"/>
        <v>2294588.5144381993</v>
      </c>
      <c r="S111" t="s">
        <v>358</v>
      </c>
      <c r="T111">
        <v>46</v>
      </c>
      <c r="U111">
        <v>3.197578</v>
      </c>
      <c r="V111">
        <v>6.7700000000000006E-5</v>
      </c>
      <c r="W111">
        <v>2.165E-4</v>
      </c>
      <c r="X111">
        <v>6.1699999999999995E-5</v>
      </c>
      <c r="Y111" t="b">
        <f t="shared" si="43"/>
        <v>1</v>
      </c>
      <c r="Z111" s="178">
        <f t="shared" si="44"/>
        <v>0</v>
      </c>
      <c r="AA111" s="180">
        <f t="shared" si="45"/>
        <v>1.0810000006244991E-7</v>
      </c>
      <c r="AB111" s="180">
        <f t="shared" si="46"/>
        <v>0.99981602224426247</v>
      </c>
      <c r="AC111" s="180">
        <f t="shared" si="47"/>
        <v>0.99980769393383162</v>
      </c>
      <c r="AD111" t="s">
        <v>358</v>
      </c>
      <c r="AE111">
        <v>947131646</v>
      </c>
      <c r="AF111">
        <v>6.1699999999999995E-5</v>
      </c>
      <c r="AG111">
        <v>46759.41</v>
      </c>
      <c r="AH111" t="b">
        <f t="shared" si="48"/>
        <v>1</v>
      </c>
      <c r="AI111" s="178">
        <f t="shared" si="49"/>
        <v>-0.25750446319580078</v>
      </c>
      <c r="AJ111" s="46">
        <f t="shared" si="50"/>
        <v>0.99980769393383162</v>
      </c>
      <c r="AK111" s="46">
        <f t="shared" si="51"/>
        <v>-1.7749800463207066E-4</v>
      </c>
      <c r="AL111" t="s">
        <v>358</v>
      </c>
      <c r="AM111">
        <v>135</v>
      </c>
      <c r="AN111">
        <v>46</v>
      </c>
      <c r="AO111">
        <v>2.9347826000000001</v>
      </c>
      <c r="AP111">
        <v>9.5758000000000006E-3</v>
      </c>
      <c r="AQ111" t="b">
        <f t="shared" si="52"/>
        <v>1</v>
      </c>
      <c r="AR111" s="178">
        <f t="shared" si="53"/>
        <v>0</v>
      </c>
      <c r="AS111" s="178">
        <f t="shared" si="54"/>
        <v>0</v>
      </c>
      <c r="AT111" s="179">
        <f t="shared" si="55"/>
        <v>0.99999999703703701</v>
      </c>
      <c r="AU111" s="179">
        <f t="shared" si="56"/>
        <v>1.0000019512519218</v>
      </c>
      <c r="AV111" t="s">
        <v>358</v>
      </c>
      <c r="AW111">
        <v>947131646</v>
      </c>
      <c r="AX111">
        <v>9.5758000000000006E-3</v>
      </c>
      <c r="AY111">
        <v>1813905.1</v>
      </c>
      <c r="AZ111" t="b">
        <f t="shared" si="57"/>
        <v>1</v>
      </c>
      <c r="BA111" s="178">
        <f t="shared" si="58"/>
        <v>-0.25750446319580078</v>
      </c>
      <c r="BB111" s="46">
        <f t="shared" si="59"/>
        <v>1.0000019512519218</v>
      </c>
      <c r="BC111" s="46">
        <f t="shared" si="60"/>
        <v>-4.2607011273503304E-3</v>
      </c>
      <c r="BD111" t="s">
        <v>358</v>
      </c>
      <c r="BE111">
        <v>433924</v>
      </c>
      <c r="BF111" t="b">
        <f t="shared" si="61"/>
        <v>1</v>
      </c>
      <c r="BG111" s="178">
        <f t="shared" si="62"/>
        <v>0</v>
      </c>
      <c r="BH111">
        <v>95</v>
      </c>
      <c r="BI111" t="s">
        <v>358</v>
      </c>
      <c r="BJ111">
        <v>433924</v>
      </c>
      <c r="BK111">
        <v>46759.41</v>
      </c>
      <c r="BL111">
        <v>1813905.1</v>
      </c>
      <c r="BM111">
        <v>2294589</v>
      </c>
      <c r="BN111" t="b">
        <f t="shared" si="63"/>
        <v>1</v>
      </c>
      <c r="BO111" s="46">
        <f t="shared" si="64"/>
        <v>0</v>
      </c>
      <c r="BP111" s="46">
        <f t="shared" si="65"/>
        <v>-1.7749800463207066E-4</v>
      </c>
      <c r="BQ111" s="46">
        <f t="shared" si="66"/>
        <v>-4.2607011273503304E-3</v>
      </c>
      <c r="BR111" s="46">
        <f t="shared" si="67"/>
        <v>0.48556180065497756</v>
      </c>
    </row>
    <row r="112" spans="1:70" x14ac:dyDescent="0.25">
      <c r="A112" s="41" t="s">
        <v>481</v>
      </c>
      <c r="B112" s="41" t="s">
        <v>130</v>
      </c>
      <c r="C112" s="84" t="s">
        <v>359</v>
      </c>
      <c r="D112" s="84"/>
      <c r="E112" s="84"/>
      <c r="F112" s="84"/>
      <c r="G112" s="42">
        <v>2143226</v>
      </c>
      <c r="H112" s="43">
        <v>510</v>
      </c>
      <c r="I112" s="44">
        <v>351</v>
      </c>
      <c r="J112" s="45">
        <v>3.4352616408999999</v>
      </c>
      <c r="K112" s="37">
        <f t="shared" si="36"/>
        <v>1.7751120852975554E-3</v>
      </c>
      <c r="L112" s="37">
        <f t="shared" si="37"/>
        <v>5.0589066046946378E-4</v>
      </c>
      <c r="M112" s="38">
        <f t="shared" si="38"/>
        <v>1.4529914529914529</v>
      </c>
      <c r="N112" s="37">
        <f t="shared" si="39"/>
        <v>4.7409059756355516E-3</v>
      </c>
      <c r="O112" s="39">
        <f t="shared" si="35"/>
        <v>2143226</v>
      </c>
      <c r="P112" s="39">
        <f t="shared" si="40"/>
        <v>383316.04326139158</v>
      </c>
      <c r="Q112" s="39">
        <f t="shared" si="41"/>
        <v>898052.41629114782</v>
      </c>
      <c r="R112" s="39">
        <f t="shared" si="42"/>
        <v>3424594.4595525395</v>
      </c>
      <c r="S112" t="s">
        <v>359</v>
      </c>
      <c r="T112">
        <v>351</v>
      </c>
      <c r="U112">
        <v>3.4352619999999998</v>
      </c>
      <c r="V112">
        <v>5.1670000000000004E-4</v>
      </c>
      <c r="W112">
        <v>1.7750999999999999E-3</v>
      </c>
      <c r="X112">
        <v>5.0589999999999999E-4</v>
      </c>
      <c r="Y112" t="b">
        <f t="shared" si="43"/>
        <v>1</v>
      </c>
      <c r="Z112" s="178">
        <f t="shared" si="44"/>
        <v>0</v>
      </c>
      <c r="AA112" s="180">
        <f t="shared" si="45"/>
        <v>3.5909999995809017E-7</v>
      </c>
      <c r="AB112" s="180">
        <f t="shared" si="46"/>
        <v>0.9999931918115732</v>
      </c>
      <c r="AC112" s="180">
        <f t="shared" si="47"/>
        <v>1.0000184615595147</v>
      </c>
      <c r="AD112" t="s">
        <v>359</v>
      </c>
      <c r="AE112">
        <v>947131646</v>
      </c>
      <c r="AF112">
        <v>5.0589999999999999E-4</v>
      </c>
      <c r="AG112">
        <v>383316.04</v>
      </c>
      <c r="AH112" t="b">
        <f t="shared" si="48"/>
        <v>1</v>
      </c>
      <c r="AI112" s="178">
        <f t="shared" si="49"/>
        <v>-0.25750446319580078</v>
      </c>
      <c r="AJ112" s="46">
        <f t="shared" si="50"/>
        <v>1.0000184615595147</v>
      </c>
      <c r="AK112" s="46">
        <f t="shared" si="51"/>
        <v>-3.2613915973342955E-3</v>
      </c>
      <c r="AL112" t="s">
        <v>359</v>
      </c>
      <c r="AM112">
        <v>510</v>
      </c>
      <c r="AN112">
        <v>351</v>
      </c>
      <c r="AO112">
        <v>1.4529915</v>
      </c>
      <c r="AP112">
        <v>4.7409000000000001E-3</v>
      </c>
      <c r="AQ112" t="b">
        <f t="shared" si="52"/>
        <v>1</v>
      </c>
      <c r="AR112" s="178">
        <f t="shared" si="53"/>
        <v>0</v>
      </c>
      <c r="AS112" s="178">
        <f t="shared" si="54"/>
        <v>0</v>
      </c>
      <c r="AT112" s="179">
        <f t="shared" si="55"/>
        <v>1.0000000323529412</v>
      </c>
      <c r="AU112" s="179">
        <f t="shared" si="56"/>
        <v>0.99999873955830754</v>
      </c>
      <c r="AV112" t="s">
        <v>359</v>
      </c>
      <c r="AW112">
        <v>947131646</v>
      </c>
      <c r="AX112">
        <v>4.7409000000000001E-3</v>
      </c>
      <c r="AY112">
        <v>898052.42</v>
      </c>
      <c r="AZ112" t="b">
        <f t="shared" si="57"/>
        <v>1</v>
      </c>
      <c r="BA112" s="178">
        <f t="shared" si="58"/>
        <v>-0.25750446319580078</v>
      </c>
      <c r="BB112" s="46">
        <f t="shared" si="59"/>
        <v>0.99999873955830754</v>
      </c>
      <c r="BC112" s="46">
        <f t="shared" si="60"/>
        <v>3.7088522221893072E-3</v>
      </c>
      <c r="BD112" t="s">
        <v>359</v>
      </c>
      <c r="BE112">
        <v>2143226</v>
      </c>
      <c r="BF112" t="b">
        <f t="shared" si="61"/>
        <v>1</v>
      </c>
      <c r="BG112" s="178">
        <f t="shared" si="62"/>
        <v>0</v>
      </c>
      <c r="BH112">
        <v>96</v>
      </c>
      <c r="BI112" t="s">
        <v>359</v>
      </c>
      <c r="BJ112">
        <v>2143226</v>
      </c>
      <c r="BK112">
        <v>383316.04</v>
      </c>
      <c r="BL112">
        <v>898052.42</v>
      </c>
      <c r="BM112">
        <v>3424594</v>
      </c>
      <c r="BN112" t="b">
        <f t="shared" si="63"/>
        <v>1</v>
      </c>
      <c r="BO112" s="46">
        <f t="shared" si="64"/>
        <v>0</v>
      </c>
      <c r="BP112" s="46">
        <f t="shared" si="65"/>
        <v>-3.2613915973342955E-3</v>
      </c>
      <c r="BQ112" s="46">
        <f t="shared" si="66"/>
        <v>3.7088522221893072E-3</v>
      </c>
      <c r="BR112" s="46">
        <f t="shared" si="67"/>
        <v>-0.45955253951251507</v>
      </c>
    </row>
    <row r="113" spans="1:70" x14ac:dyDescent="0.25">
      <c r="A113" s="41" t="s">
        <v>481</v>
      </c>
      <c r="B113" s="41" t="s">
        <v>131</v>
      </c>
      <c r="C113" s="84" t="s">
        <v>360</v>
      </c>
      <c r="D113" s="84"/>
      <c r="E113" s="84"/>
      <c r="F113" s="84"/>
      <c r="G113" s="42">
        <v>932940</v>
      </c>
      <c r="H113" s="43">
        <v>192</v>
      </c>
      <c r="I113" s="44">
        <v>251</v>
      </c>
      <c r="J113" s="45">
        <v>3.4120923395</v>
      </c>
      <c r="K113" s="37">
        <f t="shared" si="36"/>
        <v>1.2608207323390767E-3</v>
      </c>
      <c r="L113" s="37">
        <f t="shared" si="37"/>
        <v>3.5932234268445663E-4</v>
      </c>
      <c r="M113" s="38">
        <f t="shared" si="38"/>
        <v>0.76494023904382469</v>
      </c>
      <c r="N113" s="37">
        <f t="shared" si="39"/>
        <v>2.4958920046092583E-3</v>
      </c>
      <c r="O113" s="39">
        <f t="shared" si="35"/>
        <v>932940</v>
      </c>
      <c r="P113" s="39">
        <f t="shared" si="40"/>
        <v>272260.44957106607</v>
      </c>
      <c r="Q113" s="39">
        <f t="shared" si="41"/>
        <v>472787.66064130183</v>
      </c>
      <c r="R113" s="39">
        <f t="shared" si="42"/>
        <v>1677988.110212368</v>
      </c>
      <c r="S113" t="s">
        <v>360</v>
      </c>
      <c r="T113">
        <v>251</v>
      </c>
      <c r="U113">
        <v>3.4120919999999999</v>
      </c>
      <c r="V113">
        <v>3.6949999999999998E-4</v>
      </c>
      <c r="W113">
        <v>1.2608000000000001E-3</v>
      </c>
      <c r="X113">
        <v>3.5930000000000001E-4</v>
      </c>
      <c r="Y113" t="b">
        <f t="shared" si="43"/>
        <v>1</v>
      </c>
      <c r="Z113" s="178">
        <f t="shared" si="44"/>
        <v>0</v>
      </c>
      <c r="AA113" s="180">
        <f t="shared" si="45"/>
        <v>-3.3950000011273573E-7</v>
      </c>
      <c r="AB113" s="180">
        <f t="shared" si="46"/>
        <v>0.99998355647353754</v>
      </c>
      <c r="AC113" s="180">
        <f t="shared" si="47"/>
        <v>0.99993781994103204</v>
      </c>
      <c r="AD113" t="s">
        <v>360</v>
      </c>
      <c r="AE113">
        <v>947131646</v>
      </c>
      <c r="AF113">
        <v>3.5930000000000001E-4</v>
      </c>
      <c r="AG113">
        <v>272260.45</v>
      </c>
      <c r="AH113" t="b">
        <f t="shared" si="48"/>
        <v>1</v>
      </c>
      <c r="AI113" s="178">
        <f t="shared" si="49"/>
        <v>-0.25750446319580078</v>
      </c>
      <c r="AJ113" s="46">
        <f t="shared" si="50"/>
        <v>0.99993781994103204</v>
      </c>
      <c r="AK113" s="46">
        <f t="shared" si="51"/>
        <v>4.2893394129350781E-4</v>
      </c>
      <c r="AL113" t="s">
        <v>360</v>
      </c>
      <c r="AM113">
        <v>192</v>
      </c>
      <c r="AN113">
        <v>251</v>
      </c>
      <c r="AO113">
        <v>0.76494019999999996</v>
      </c>
      <c r="AP113">
        <v>2.4959000000000001E-3</v>
      </c>
      <c r="AQ113" t="b">
        <f t="shared" si="52"/>
        <v>1</v>
      </c>
      <c r="AR113" s="178">
        <f t="shared" si="53"/>
        <v>0</v>
      </c>
      <c r="AS113" s="178">
        <f t="shared" si="54"/>
        <v>0</v>
      </c>
      <c r="AT113" s="179">
        <f t="shared" si="55"/>
        <v>0.99999994895833333</v>
      </c>
      <c r="AU113" s="179">
        <f t="shared" si="56"/>
        <v>1.0000032034201509</v>
      </c>
      <c r="AV113" t="s">
        <v>360</v>
      </c>
      <c r="AW113">
        <v>947131646</v>
      </c>
      <c r="AX113">
        <v>2.4959000000000001E-3</v>
      </c>
      <c r="AY113">
        <v>472787.66</v>
      </c>
      <c r="AZ113" t="b">
        <f t="shared" si="57"/>
        <v>1</v>
      </c>
      <c r="BA113" s="178">
        <f t="shared" si="58"/>
        <v>-0.25750446319580078</v>
      </c>
      <c r="BB113" s="46">
        <f t="shared" si="59"/>
        <v>1.0000032034201509</v>
      </c>
      <c r="BC113" s="46">
        <f t="shared" si="60"/>
        <v>-6.4130185637623072E-4</v>
      </c>
      <c r="BD113" t="s">
        <v>360</v>
      </c>
      <c r="BE113">
        <v>932940</v>
      </c>
      <c r="BF113" t="b">
        <f t="shared" si="61"/>
        <v>1</v>
      </c>
      <c r="BG113" s="178">
        <f t="shared" si="62"/>
        <v>0</v>
      </c>
      <c r="BH113">
        <v>97</v>
      </c>
      <c r="BI113" t="s">
        <v>360</v>
      </c>
      <c r="BJ113">
        <v>932940</v>
      </c>
      <c r="BK113">
        <v>272260.45</v>
      </c>
      <c r="BL113">
        <v>472787.66</v>
      </c>
      <c r="BM113">
        <v>1677988</v>
      </c>
      <c r="BN113" t="b">
        <f t="shared" si="63"/>
        <v>1</v>
      </c>
      <c r="BO113" s="46">
        <f t="shared" si="64"/>
        <v>0</v>
      </c>
      <c r="BP113" s="46">
        <f t="shared" si="65"/>
        <v>4.2893394129350781E-4</v>
      </c>
      <c r="BQ113" s="46">
        <f t="shared" si="66"/>
        <v>-6.4130185637623072E-4</v>
      </c>
      <c r="BR113" s="46">
        <f t="shared" si="67"/>
        <v>-0.11021236795932055</v>
      </c>
    </row>
    <row r="114" spans="1:70" x14ac:dyDescent="0.25">
      <c r="A114" s="41" t="s">
        <v>481</v>
      </c>
      <c r="B114" s="41" t="s">
        <v>132</v>
      </c>
      <c r="C114" s="84" t="s">
        <v>361</v>
      </c>
      <c r="D114" s="84"/>
      <c r="E114" s="84"/>
      <c r="F114" s="84"/>
      <c r="G114" s="42">
        <v>8428956</v>
      </c>
      <c r="H114" s="43">
        <v>2042</v>
      </c>
      <c r="I114" s="44">
        <v>1826</v>
      </c>
      <c r="J114" s="45">
        <v>3.6645446588000001</v>
      </c>
      <c r="K114" s="37">
        <f t="shared" si="36"/>
        <v>9.8509845112220804E-3</v>
      </c>
      <c r="L114" s="37">
        <f t="shared" si="37"/>
        <v>2.8074402185263854E-3</v>
      </c>
      <c r="M114" s="38">
        <f t="shared" si="38"/>
        <v>1.11829134720701</v>
      </c>
      <c r="N114" s="37">
        <f t="shared" si="39"/>
        <v>3.6488267839153159E-3</v>
      </c>
      <c r="O114" s="39">
        <f t="shared" si="35"/>
        <v>8428956</v>
      </c>
      <c r="P114" s="39">
        <f t="shared" si="40"/>
        <v>2127212.380753939</v>
      </c>
      <c r="Q114" s="39">
        <f t="shared" si="41"/>
        <v>691183.86375163752</v>
      </c>
      <c r="R114" s="39">
        <f t="shared" si="42"/>
        <v>11247352.244505575</v>
      </c>
      <c r="S114" t="s">
        <v>361</v>
      </c>
      <c r="T114">
        <v>1826</v>
      </c>
      <c r="U114">
        <v>3.6645449999999999</v>
      </c>
      <c r="V114">
        <v>2.6882E-3</v>
      </c>
      <c r="W114">
        <v>9.8510000000000004E-3</v>
      </c>
      <c r="X114">
        <v>2.8073999999999998E-3</v>
      </c>
      <c r="Y114" t="b">
        <f t="shared" si="43"/>
        <v>1</v>
      </c>
      <c r="Z114" s="178">
        <f t="shared" si="44"/>
        <v>0</v>
      </c>
      <c r="AA114" s="180">
        <f t="shared" si="45"/>
        <v>3.4119999980930515E-7</v>
      </c>
      <c r="AB114" s="180">
        <f t="shared" si="46"/>
        <v>1.0000015723076108</v>
      </c>
      <c r="AC114" s="180">
        <f t="shared" si="47"/>
        <v>0.99998567430710716</v>
      </c>
      <c r="AD114" t="s">
        <v>361</v>
      </c>
      <c r="AE114">
        <v>947131646</v>
      </c>
      <c r="AF114">
        <v>2.8073999999999998E-3</v>
      </c>
      <c r="AG114">
        <v>2127212.38</v>
      </c>
      <c r="AH114" t="b">
        <f t="shared" si="48"/>
        <v>1</v>
      </c>
      <c r="AI114" s="178">
        <f t="shared" si="49"/>
        <v>-0.25750446319580078</v>
      </c>
      <c r="AJ114" s="46">
        <f t="shared" si="50"/>
        <v>0.99998567430710716</v>
      </c>
      <c r="AK114" s="46">
        <f t="shared" si="51"/>
        <v>-7.5393915176391602E-4</v>
      </c>
      <c r="AL114" t="s">
        <v>361</v>
      </c>
      <c r="AM114">
        <v>2042</v>
      </c>
      <c r="AN114">
        <v>1826</v>
      </c>
      <c r="AO114">
        <v>1.1182913000000001</v>
      </c>
      <c r="AP114">
        <v>3.6487999999999998E-3</v>
      </c>
      <c r="AQ114" t="b">
        <f t="shared" si="52"/>
        <v>1</v>
      </c>
      <c r="AR114" s="178">
        <f t="shared" si="53"/>
        <v>0</v>
      </c>
      <c r="AS114" s="178">
        <f t="shared" si="54"/>
        <v>0</v>
      </c>
      <c r="AT114" s="179">
        <f t="shared" si="55"/>
        <v>0.99999995778648387</v>
      </c>
      <c r="AU114" s="179">
        <f t="shared" si="56"/>
        <v>0.99999265958158545</v>
      </c>
      <c r="AV114" t="s">
        <v>361</v>
      </c>
      <c r="AW114">
        <v>947131646</v>
      </c>
      <c r="AX114">
        <v>3.6487999999999998E-3</v>
      </c>
      <c r="AY114">
        <v>691183.86</v>
      </c>
      <c r="AZ114" t="b">
        <f t="shared" si="57"/>
        <v>1</v>
      </c>
      <c r="BA114" s="178">
        <f t="shared" si="58"/>
        <v>-0.25750446319580078</v>
      </c>
      <c r="BB114" s="46">
        <f t="shared" si="59"/>
        <v>0.99999265958158545</v>
      </c>
      <c r="BC114" s="46">
        <f t="shared" si="60"/>
        <v>-3.7516375305131078E-3</v>
      </c>
      <c r="BD114" t="s">
        <v>361</v>
      </c>
      <c r="BE114">
        <v>8428956</v>
      </c>
      <c r="BF114" t="b">
        <f t="shared" si="61"/>
        <v>1</v>
      </c>
      <c r="BG114" s="178">
        <f t="shared" si="62"/>
        <v>0</v>
      </c>
      <c r="BH114">
        <v>98</v>
      </c>
      <c r="BI114" t="s">
        <v>361</v>
      </c>
      <c r="BJ114">
        <v>8428956</v>
      </c>
      <c r="BK114">
        <v>2127212.38</v>
      </c>
      <c r="BL114">
        <v>691183.86</v>
      </c>
      <c r="BM114">
        <v>11247352</v>
      </c>
      <c r="BN114" t="b">
        <f t="shared" si="63"/>
        <v>1</v>
      </c>
      <c r="BO114" s="46">
        <f t="shared" si="64"/>
        <v>0</v>
      </c>
      <c r="BP114" s="46">
        <f t="shared" si="65"/>
        <v>-7.5393915176391602E-4</v>
      </c>
      <c r="BQ114" s="46">
        <f t="shared" si="66"/>
        <v>-3.7516375305131078E-3</v>
      </c>
      <c r="BR114" s="46">
        <f t="shared" si="67"/>
        <v>-0.24450557492673397</v>
      </c>
    </row>
    <row r="115" spans="1:70" x14ac:dyDescent="0.25">
      <c r="A115" s="41" t="s">
        <v>481</v>
      </c>
      <c r="B115" s="41" t="s">
        <v>133</v>
      </c>
      <c r="C115" s="84" t="s">
        <v>362</v>
      </c>
      <c r="D115" s="84"/>
      <c r="E115" s="84"/>
      <c r="F115" s="84"/>
      <c r="G115" s="42">
        <v>25340198</v>
      </c>
      <c r="H115" s="43">
        <v>4797</v>
      </c>
      <c r="I115" s="44">
        <v>2187</v>
      </c>
      <c r="J115" s="45">
        <v>3.3924123124999999</v>
      </c>
      <c r="K115" s="37">
        <f t="shared" si="36"/>
        <v>1.0922354251101921E-2</v>
      </c>
      <c r="L115" s="37">
        <f t="shared" si="37"/>
        <v>3.11277076627259E-3</v>
      </c>
      <c r="M115" s="38">
        <f t="shared" si="38"/>
        <v>2.1934156378600824</v>
      </c>
      <c r="N115" s="37">
        <f t="shared" si="39"/>
        <v>7.1568055566838219E-3</v>
      </c>
      <c r="O115" s="39">
        <f t="shared" si="35"/>
        <v>25340198</v>
      </c>
      <c r="P115" s="39">
        <f t="shared" si="40"/>
        <v>2358562.9602255933</v>
      </c>
      <c r="Q115" s="39">
        <f t="shared" si="41"/>
        <v>1355687.4057693605</v>
      </c>
      <c r="R115" s="39">
        <f t="shared" si="42"/>
        <v>29054448.365994953</v>
      </c>
      <c r="S115" t="s">
        <v>362</v>
      </c>
      <c r="T115">
        <v>2187</v>
      </c>
      <c r="U115">
        <v>3.3924120000000002</v>
      </c>
      <c r="V115">
        <v>3.2196E-3</v>
      </c>
      <c r="W115">
        <v>1.0922400000000001E-2</v>
      </c>
      <c r="X115">
        <v>3.1128000000000002E-3</v>
      </c>
      <c r="Y115" t="b">
        <f t="shared" si="43"/>
        <v>1</v>
      </c>
      <c r="Z115" s="178">
        <f t="shared" si="44"/>
        <v>0</v>
      </c>
      <c r="AA115" s="180">
        <f t="shared" si="45"/>
        <v>-3.1249999965510256E-7</v>
      </c>
      <c r="AB115" s="180">
        <f t="shared" si="46"/>
        <v>1.000004188556517</v>
      </c>
      <c r="AC115" s="180">
        <f t="shared" si="47"/>
        <v>1.0000093915452197</v>
      </c>
      <c r="AD115" t="s">
        <v>362</v>
      </c>
      <c r="AE115">
        <v>947131646</v>
      </c>
      <c r="AF115">
        <v>3.1128000000000002E-3</v>
      </c>
      <c r="AG115">
        <v>2358562.96</v>
      </c>
      <c r="AH115" t="b">
        <f t="shared" si="48"/>
        <v>1</v>
      </c>
      <c r="AI115" s="178">
        <f t="shared" si="49"/>
        <v>-0.25750446319580078</v>
      </c>
      <c r="AJ115" s="46">
        <f t="shared" si="50"/>
        <v>1.0000093915452197</v>
      </c>
      <c r="AK115" s="46">
        <f t="shared" si="51"/>
        <v>-2.2559333592653275E-4</v>
      </c>
      <c r="AL115" t="s">
        <v>362</v>
      </c>
      <c r="AM115">
        <v>4797</v>
      </c>
      <c r="AN115">
        <v>2187</v>
      </c>
      <c r="AO115">
        <v>2.1934155999999998</v>
      </c>
      <c r="AP115">
        <v>7.1567999999999996E-3</v>
      </c>
      <c r="AQ115" t="b">
        <f t="shared" si="52"/>
        <v>1</v>
      </c>
      <c r="AR115" s="178">
        <f t="shared" si="53"/>
        <v>0</v>
      </c>
      <c r="AS115" s="178">
        <f t="shared" si="54"/>
        <v>0</v>
      </c>
      <c r="AT115" s="179">
        <f t="shared" si="55"/>
        <v>0.99999998273921187</v>
      </c>
      <c r="AU115" s="179">
        <f t="shared" si="56"/>
        <v>0.99999922358043991</v>
      </c>
      <c r="AV115" t="s">
        <v>362</v>
      </c>
      <c r="AW115">
        <v>947131646</v>
      </c>
      <c r="AX115">
        <v>7.1567999999999996E-3</v>
      </c>
      <c r="AY115">
        <v>1355687.41</v>
      </c>
      <c r="AZ115" t="b">
        <f t="shared" si="57"/>
        <v>1</v>
      </c>
      <c r="BA115" s="178">
        <f t="shared" si="58"/>
        <v>-0.25750446319580078</v>
      </c>
      <c r="BB115" s="46">
        <f t="shared" si="59"/>
        <v>0.99999922358043991</v>
      </c>
      <c r="BC115" s="46">
        <f t="shared" si="60"/>
        <v>4.2306394316256046E-3</v>
      </c>
      <c r="BD115" t="s">
        <v>362</v>
      </c>
      <c r="BE115">
        <v>25340198</v>
      </c>
      <c r="BF115" t="b">
        <f t="shared" si="61"/>
        <v>1</v>
      </c>
      <c r="BG115" s="178">
        <f t="shared" si="62"/>
        <v>0</v>
      </c>
      <c r="BH115">
        <v>99</v>
      </c>
      <c r="BI115" t="s">
        <v>362</v>
      </c>
      <c r="BJ115">
        <v>25340198</v>
      </c>
      <c r="BK115">
        <v>2358562.96</v>
      </c>
      <c r="BL115">
        <v>1355687.41</v>
      </c>
      <c r="BM115">
        <v>29054448</v>
      </c>
      <c r="BN115" t="b">
        <f t="shared" si="63"/>
        <v>1</v>
      </c>
      <c r="BO115" s="46">
        <f t="shared" si="64"/>
        <v>0</v>
      </c>
      <c r="BP115" s="46">
        <f t="shared" si="65"/>
        <v>-2.2559333592653275E-4</v>
      </c>
      <c r="BQ115" s="46">
        <f t="shared" si="66"/>
        <v>4.2306394316256046E-3</v>
      </c>
      <c r="BR115" s="46">
        <f t="shared" si="67"/>
        <v>-0.36599495261907578</v>
      </c>
    </row>
    <row r="116" spans="1:70" x14ac:dyDescent="0.25">
      <c r="A116" s="41" t="s">
        <v>481</v>
      </c>
      <c r="B116" s="41" t="s">
        <v>134</v>
      </c>
      <c r="C116" s="84" t="s">
        <v>363</v>
      </c>
      <c r="D116" s="84"/>
      <c r="E116" s="84"/>
      <c r="F116" s="84"/>
      <c r="G116" s="42">
        <v>15420495</v>
      </c>
      <c r="H116" s="43">
        <v>4396</v>
      </c>
      <c r="I116" s="44">
        <v>3327</v>
      </c>
      <c r="J116" s="45">
        <v>3.5080641849999998</v>
      </c>
      <c r="K116" s="37">
        <f t="shared" si="36"/>
        <v>1.7182216067141393E-2</v>
      </c>
      <c r="L116" s="37">
        <f t="shared" si="37"/>
        <v>4.8967739595317614E-3</v>
      </c>
      <c r="M116" s="38">
        <f t="shared" si="38"/>
        <v>1.3213104899308687</v>
      </c>
      <c r="N116" s="37">
        <f t="shared" si="39"/>
        <v>4.3112495840813749E-3</v>
      </c>
      <c r="O116" s="39">
        <f t="shared" si="35"/>
        <v>15420495</v>
      </c>
      <c r="P116" s="39">
        <f t="shared" si="40"/>
        <v>3710311.6653137566</v>
      </c>
      <c r="Q116" s="39">
        <f t="shared" si="41"/>
        <v>816664.18319959461</v>
      </c>
      <c r="R116" s="39">
        <f t="shared" si="42"/>
        <v>19947470.848513354</v>
      </c>
      <c r="S116" t="s">
        <v>363</v>
      </c>
      <c r="T116">
        <v>3327</v>
      </c>
      <c r="U116">
        <v>3.5080640000000001</v>
      </c>
      <c r="V116">
        <v>4.8979000000000002E-3</v>
      </c>
      <c r="W116">
        <v>1.7182200000000002E-2</v>
      </c>
      <c r="X116">
        <v>4.8967999999999998E-3</v>
      </c>
      <c r="Y116" t="b">
        <f t="shared" si="43"/>
        <v>1</v>
      </c>
      <c r="Z116" s="178">
        <f t="shared" si="44"/>
        <v>0</v>
      </c>
      <c r="AA116" s="180">
        <f t="shared" si="45"/>
        <v>-1.8499999976384629E-7</v>
      </c>
      <c r="AB116" s="180">
        <f t="shared" si="46"/>
        <v>0.99999906489702328</v>
      </c>
      <c r="AC116" s="180">
        <f t="shared" si="47"/>
        <v>1.0000053178824373</v>
      </c>
      <c r="AD116" t="s">
        <v>363</v>
      </c>
      <c r="AE116">
        <v>947131646</v>
      </c>
      <c r="AF116">
        <v>4.8967999999999998E-3</v>
      </c>
      <c r="AG116">
        <v>3710311.66</v>
      </c>
      <c r="AH116" t="b">
        <f t="shared" si="48"/>
        <v>1</v>
      </c>
      <c r="AI116" s="178">
        <f t="shared" si="49"/>
        <v>-0.25750446319580078</v>
      </c>
      <c r="AJ116" s="46">
        <f t="shared" si="50"/>
        <v>1.0000053178824373</v>
      </c>
      <c r="AK116" s="46">
        <f t="shared" si="51"/>
        <v>-5.3137564100325108E-3</v>
      </c>
      <c r="AL116" t="s">
        <v>363</v>
      </c>
      <c r="AM116">
        <v>4396</v>
      </c>
      <c r="AN116">
        <v>3327</v>
      </c>
      <c r="AO116">
        <v>1.3213105000000001</v>
      </c>
      <c r="AP116">
        <v>4.3112000000000003E-3</v>
      </c>
      <c r="AQ116" t="b">
        <f t="shared" si="52"/>
        <v>1</v>
      </c>
      <c r="AR116" s="178">
        <f t="shared" si="53"/>
        <v>0</v>
      </c>
      <c r="AS116" s="178">
        <f t="shared" si="54"/>
        <v>0</v>
      </c>
      <c r="AT116" s="179">
        <f t="shared" si="55"/>
        <v>1.0000000076205642</v>
      </c>
      <c r="AU116" s="179">
        <f t="shared" si="56"/>
        <v>0.99998849890724084</v>
      </c>
      <c r="AV116" t="s">
        <v>363</v>
      </c>
      <c r="AW116">
        <v>947131646</v>
      </c>
      <c r="AX116">
        <v>4.3112000000000003E-3</v>
      </c>
      <c r="AY116">
        <v>816664.18</v>
      </c>
      <c r="AZ116" t="b">
        <f t="shared" si="57"/>
        <v>1</v>
      </c>
      <c r="BA116" s="178">
        <f t="shared" si="58"/>
        <v>-0.25750446319580078</v>
      </c>
      <c r="BB116" s="46">
        <f t="shared" si="59"/>
        <v>0.99998849890724084</v>
      </c>
      <c r="BC116" s="46">
        <f t="shared" si="60"/>
        <v>-3.1995945610105991E-3</v>
      </c>
      <c r="BD116" t="s">
        <v>363</v>
      </c>
      <c r="BE116">
        <v>15420495</v>
      </c>
      <c r="BF116" t="b">
        <f t="shared" si="61"/>
        <v>1</v>
      </c>
      <c r="BG116" s="178">
        <f t="shared" si="62"/>
        <v>0</v>
      </c>
      <c r="BH116">
        <v>100</v>
      </c>
      <c r="BI116" t="s">
        <v>363</v>
      </c>
      <c r="BJ116">
        <v>15420495</v>
      </c>
      <c r="BK116">
        <v>3710311.66</v>
      </c>
      <c r="BL116">
        <v>816664.18</v>
      </c>
      <c r="BM116">
        <v>19947471</v>
      </c>
      <c r="BN116" t="b">
        <f t="shared" si="63"/>
        <v>1</v>
      </c>
      <c r="BO116" s="46">
        <f t="shared" si="64"/>
        <v>0</v>
      </c>
      <c r="BP116" s="46">
        <f t="shared" si="65"/>
        <v>-5.3137564100325108E-3</v>
      </c>
      <c r="BQ116" s="46">
        <f t="shared" si="66"/>
        <v>-3.1995945610105991E-3</v>
      </c>
      <c r="BR116" s="46">
        <f t="shared" si="67"/>
        <v>0.15148664638400078</v>
      </c>
    </row>
    <row r="117" spans="1:70" x14ac:dyDescent="0.25">
      <c r="A117" s="41" t="s">
        <v>481</v>
      </c>
      <c r="B117" s="41" t="s">
        <v>135</v>
      </c>
      <c r="C117" s="84" t="s">
        <v>364</v>
      </c>
      <c r="D117" s="84"/>
      <c r="E117" s="84"/>
      <c r="F117" s="84"/>
      <c r="G117" s="42">
        <v>4022832</v>
      </c>
      <c r="H117" s="43">
        <v>1017</v>
      </c>
      <c r="I117" s="44">
        <v>693</v>
      </c>
      <c r="J117" s="45">
        <v>3.4618925636000002</v>
      </c>
      <c r="K117" s="37">
        <f t="shared" si="36"/>
        <v>3.53187776632316E-3</v>
      </c>
      <c r="L117" s="37">
        <f t="shared" si="37"/>
        <v>1.0065527640206072E-3</v>
      </c>
      <c r="M117" s="38">
        <f t="shared" si="38"/>
        <v>1.4675324675324675</v>
      </c>
      <c r="N117" s="37">
        <f t="shared" si="39"/>
        <v>4.788351253161011E-3</v>
      </c>
      <c r="O117" s="39">
        <f t="shared" si="35"/>
        <v>4022832</v>
      </c>
      <c r="P117" s="39">
        <f t="shared" si="40"/>
        <v>762670.38114550326</v>
      </c>
      <c r="Q117" s="39">
        <f t="shared" si="41"/>
        <v>907039.80105311435</v>
      </c>
      <c r="R117" s="39">
        <f t="shared" si="42"/>
        <v>5692542.1821986176</v>
      </c>
      <c r="S117" t="s">
        <v>364</v>
      </c>
      <c r="T117">
        <v>693</v>
      </c>
      <c r="U117">
        <v>3.4618929999999999</v>
      </c>
      <c r="V117">
        <v>1.0202E-3</v>
      </c>
      <c r="W117">
        <v>3.5319000000000001E-3</v>
      </c>
      <c r="X117">
        <v>1.0066000000000001E-3</v>
      </c>
      <c r="Y117" t="b">
        <f t="shared" si="43"/>
        <v>1</v>
      </c>
      <c r="Z117" s="178">
        <f t="shared" si="44"/>
        <v>0</v>
      </c>
      <c r="AA117" s="180">
        <f t="shared" si="45"/>
        <v>4.363999996925827E-7</v>
      </c>
      <c r="AB117" s="180">
        <f t="shared" si="46"/>
        <v>1.0000062951433519</v>
      </c>
      <c r="AC117" s="180">
        <f t="shared" si="47"/>
        <v>1.0000469284682147</v>
      </c>
      <c r="AD117" t="s">
        <v>364</v>
      </c>
      <c r="AE117">
        <v>947131646</v>
      </c>
      <c r="AF117">
        <v>1.0066000000000001E-3</v>
      </c>
      <c r="AG117">
        <v>762670.38</v>
      </c>
      <c r="AH117" t="b">
        <f t="shared" si="48"/>
        <v>1</v>
      </c>
      <c r="AI117" s="178">
        <f t="shared" si="49"/>
        <v>-0.25750446319580078</v>
      </c>
      <c r="AJ117" s="46">
        <f t="shared" si="50"/>
        <v>1.0000469284682147</v>
      </c>
      <c r="AK117" s="46">
        <f t="shared" si="51"/>
        <v>-1.1455032508820295E-3</v>
      </c>
      <c r="AL117" t="s">
        <v>364</v>
      </c>
      <c r="AM117">
        <v>1017</v>
      </c>
      <c r="AN117">
        <v>693</v>
      </c>
      <c r="AO117">
        <v>1.4675324999999999</v>
      </c>
      <c r="AP117">
        <v>4.7883999999999999E-3</v>
      </c>
      <c r="AQ117" t="b">
        <f t="shared" si="52"/>
        <v>1</v>
      </c>
      <c r="AR117" s="178">
        <f t="shared" si="53"/>
        <v>0</v>
      </c>
      <c r="AS117" s="178">
        <f t="shared" si="54"/>
        <v>0</v>
      </c>
      <c r="AT117" s="179">
        <f t="shared" si="55"/>
        <v>1.0000000221238938</v>
      </c>
      <c r="AU117" s="179">
        <f t="shared" si="56"/>
        <v>1.0000101802972279</v>
      </c>
      <c r="AV117" t="s">
        <v>364</v>
      </c>
      <c r="AW117">
        <v>947131646</v>
      </c>
      <c r="AX117">
        <v>4.7883999999999999E-3</v>
      </c>
      <c r="AY117">
        <v>907039.8</v>
      </c>
      <c r="AZ117" t="b">
        <f t="shared" si="57"/>
        <v>1</v>
      </c>
      <c r="BA117" s="178">
        <f t="shared" si="58"/>
        <v>-0.25750446319580078</v>
      </c>
      <c r="BB117" s="46">
        <f t="shared" si="59"/>
        <v>1.0000101802972279</v>
      </c>
      <c r="BC117" s="46">
        <f t="shared" si="60"/>
        <v>-1.0531143052503467E-3</v>
      </c>
      <c r="BD117" t="s">
        <v>364</v>
      </c>
      <c r="BE117">
        <v>4022832</v>
      </c>
      <c r="BF117" t="b">
        <f t="shared" si="61"/>
        <v>1</v>
      </c>
      <c r="BG117" s="178">
        <f t="shared" si="62"/>
        <v>0</v>
      </c>
      <c r="BH117">
        <v>101</v>
      </c>
      <c r="BI117" t="s">
        <v>364</v>
      </c>
      <c r="BJ117">
        <v>4022832</v>
      </c>
      <c r="BK117">
        <v>762670.38</v>
      </c>
      <c r="BL117">
        <v>907039.8</v>
      </c>
      <c r="BM117">
        <v>5692542</v>
      </c>
      <c r="BN117" t="b">
        <f t="shared" si="63"/>
        <v>1</v>
      </c>
      <c r="BO117" s="46">
        <f t="shared" si="64"/>
        <v>0</v>
      </c>
      <c r="BP117" s="46">
        <f t="shared" si="65"/>
        <v>-1.1455032508820295E-3</v>
      </c>
      <c r="BQ117" s="46">
        <f t="shared" si="66"/>
        <v>-1.0531143052503467E-3</v>
      </c>
      <c r="BR117" s="46">
        <f t="shared" si="67"/>
        <v>-0.18219861760735512</v>
      </c>
    </row>
    <row r="118" spans="1:70" x14ac:dyDescent="0.25">
      <c r="A118" s="41" t="s">
        <v>481</v>
      </c>
      <c r="B118" s="41" t="s">
        <v>136</v>
      </c>
      <c r="C118" s="84" t="s">
        <v>365</v>
      </c>
      <c r="D118" s="84"/>
      <c r="E118" s="84"/>
      <c r="F118" s="84"/>
      <c r="G118" s="42">
        <v>7559036</v>
      </c>
      <c r="H118" s="43">
        <v>1644</v>
      </c>
      <c r="I118" s="44">
        <v>1146</v>
      </c>
      <c r="J118" s="45">
        <v>3.5415800095000001</v>
      </c>
      <c r="K118" s="37">
        <f t="shared" si="36"/>
        <v>5.9750359076049513E-3</v>
      </c>
      <c r="L118" s="37">
        <f t="shared" si="37"/>
        <v>1.7028304221816757E-3</v>
      </c>
      <c r="M118" s="38">
        <f t="shared" si="38"/>
        <v>1.4345549738219896</v>
      </c>
      <c r="N118" s="37">
        <f t="shared" si="39"/>
        <v>4.6807503469949042E-3</v>
      </c>
      <c r="O118" s="39">
        <f t="shared" si="35"/>
        <v>7559036</v>
      </c>
      <c r="P118" s="39">
        <f t="shared" si="40"/>
        <v>1290243.6648466336</v>
      </c>
      <c r="Q118" s="39">
        <f t="shared" si="41"/>
        <v>886657.35637393361</v>
      </c>
      <c r="R118" s="39">
        <f t="shared" si="42"/>
        <v>9735937.0212205667</v>
      </c>
      <c r="S118" t="s">
        <v>365</v>
      </c>
      <c r="T118">
        <v>1146</v>
      </c>
      <c r="U118">
        <v>3.5415800000000002</v>
      </c>
      <c r="V118">
        <v>1.6871E-3</v>
      </c>
      <c r="W118">
        <v>5.9750000000000003E-3</v>
      </c>
      <c r="X118">
        <v>1.7028E-3</v>
      </c>
      <c r="Y118" t="b">
        <f t="shared" si="43"/>
        <v>1</v>
      </c>
      <c r="Z118" s="178">
        <f t="shared" si="44"/>
        <v>0</v>
      </c>
      <c r="AA118" s="180">
        <f t="shared" si="45"/>
        <v>-9.4999998978551048E-9</v>
      </c>
      <c r="AB118" s="180">
        <f t="shared" si="46"/>
        <v>0.9999939903951196</v>
      </c>
      <c r="AC118" s="180">
        <f t="shared" si="47"/>
        <v>0.99998213434451289</v>
      </c>
      <c r="AD118" t="s">
        <v>365</v>
      </c>
      <c r="AE118">
        <v>947131646</v>
      </c>
      <c r="AF118">
        <v>1.7028E-3</v>
      </c>
      <c r="AG118">
        <v>1290243.6599999999</v>
      </c>
      <c r="AH118" t="b">
        <f t="shared" si="48"/>
        <v>1</v>
      </c>
      <c r="AI118" s="178">
        <f t="shared" si="49"/>
        <v>-0.25750446319580078</v>
      </c>
      <c r="AJ118" s="46">
        <f t="shared" si="50"/>
        <v>0.99998213434451289</v>
      </c>
      <c r="AK118" s="46">
        <f t="shared" si="51"/>
        <v>-4.8466336447745562E-3</v>
      </c>
      <c r="AL118" t="s">
        <v>365</v>
      </c>
      <c r="AM118">
        <v>1644</v>
      </c>
      <c r="AN118">
        <v>1146</v>
      </c>
      <c r="AO118">
        <v>1.434555</v>
      </c>
      <c r="AP118">
        <v>4.6807999999999997E-3</v>
      </c>
      <c r="AQ118" t="b">
        <f t="shared" si="52"/>
        <v>1</v>
      </c>
      <c r="AR118" s="178">
        <f t="shared" si="53"/>
        <v>0</v>
      </c>
      <c r="AS118" s="178">
        <f t="shared" si="54"/>
        <v>0</v>
      </c>
      <c r="AT118" s="179">
        <f t="shared" si="55"/>
        <v>1.0000000182481752</v>
      </c>
      <c r="AU118" s="179">
        <f t="shared" si="56"/>
        <v>1.0000106079157003</v>
      </c>
      <c r="AV118" t="s">
        <v>365</v>
      </c>
      <c r="AW118">
        <v>947131646</v>
      </c>
      <c r="AX118">
        <v>4.6807999999999997E-3</v>
      </c>
      <c r="AY118">
        <v>886657.36</v>
      </c>
      <c r="AZ118" t="b">
        <f t="shared" si="57"/>
        <v>1</v>
      </c>
      <c r="BA118" s="178">
        <f t="shared" si="58"/>
        <v>-0.25750446319580078</v>
      </c>
      <c r="BB118" s="46">
        <f t="shared" si="59"/>
        <v>1.0000106079157003</v>
      </c>
      <c r="BC118" s="46">
        <f t="shared" si="60"/>
        <v>3.6260663764551282E-3</v>
      </c>
      <c r="BD118" t="s">
        <v>365</v>
      </c>
      <c r="BE118">
        <v>7559036</v>
      </c>
      <c r="BF118" t="b">
        <f t="shared" si="61"/>
        <v>1</v>
      </c>
      <c r="BG118" s="178">
        <f t="shared" si="62"/>
        <v>0</v>
      </c>
      <c r="BH118">
        <v>102</v>
      </c>
      <c r="BI118" t="s">
        <v>365</v>
      </c>
      <c r="BJ118">
        <v>7559036</v>
      </c>
      <c r="BK118">
        <v>1290243.6599999999</v>
      </c>
      <c r="BL118">
        <v>886657.36</v>
      </c>
      <c r="BM118">
        <v>9735937</v>
      </c>
      <c r="BN118" t="b">
        <f t="shared" si="63"/>
        <v>1</v>
      </c>
      <c r="BO118" s="46">
        <f t="shared" si="64"/>
        <v>0</v>
      </c>
      <c r="BP118" s="46">
        <f t="shared" si="65"/>
        <v>-4.8466336447745562E-3</v>
      </c>
      <c r="BQ118" s="46">
        <f t="shared" si="66"/>
        <v>3.6260663764551282E-3</v>
      </c>
      <c r="BR118" s="46">
        <f t="shared" si="67"/>
        <v>-2.122056670486927E-2</v>
      </c>
    </row>
    <row r="119" spans="1:70" x14ac:dyDescent="0.25">
      <c r="A119" s="41" t="s">
        <v>481</v>
      </c>
      <c r="B119" s="41" t="s">
        <v>137</v>
      </c>
      <c r="C119" s="84" t="s">
        <v>366</v>
      </c>
      <c r="D119" s="84"/>
      <c r="E119" s="84"/>
      <c r="F119" s="84"/>
      <c r="G119" s="42">
        <v>5058383</v>
      </c>
      <c r="H119" s="43">
        <v>1969</v>
      </c>
      <c r="I119" s="44">
        <v>1792</v>
      </c>
      <c r="J119" s="45">
        <v>3.6165049332999999</v>
      </c>
      <c r="K119" s="37">
        <f t="shared" si="36"/>
        <v>9.5408245942302586E-3</v>
      </c>
      <c r="L119" s="37">
        <f t="shared" si="37"/>
        <v>2.7190474874094401E-3</v>
      </c>
      <c r="M119" s="38">
        <f t="shared" si="38"/>
        <v>1.0987723214285714</v>
      </c>
      <c r="N119" s="37">
        <f t="shared" si="39"/>
        <v>3.5851389585251085E-3</v>
      </c>
      <c r="O119" s="39">
        <f t="shared" si="35"/>
        <v>5058383</v>
      </c>
      <c r="P119" s="39">
        <f t="shared" si="40"/>
        <v>2060236.7384019475</v>
      </c>
      <c r="Q119" s="39">
        <f t="shared" si="41"/>
        <v>679119.71276996005</v>
      </c>
      <c r="R119" s="39">
        <f t="shared" si="42"/>
        <v>7797739.4511719076</v>
      </c>
      <c r="S119" t="s">
        <v>366</v>
      </c>
      <c r="T119">
        <v>1792</v>
      </c>
      <c r="U119">
        <v>3.6165050000000001</v>
      </c>
      <c r="V119">
        <v>2.6381E-3</v>
      </c>
      <c r="W119">
        <v>9.5408000000000003E-3</v>
      </c>
      <c r="X119">
        <v>2.7190000000000001E-3</v>
      </c>
      <c r="Y119" t="b">
        <f t="shared" si="43"/>
        <v>1</v>
      </c>
      <c r="Z119" s="178">
        <f t="shared" si="44"/>
        <v>0</v>
      </c>
      <c r="AA119" s="180">
        <f t="shared" si="45"/>
        <v>6.6700000189712227E-8</v>
      </c>
      <c r="AB119" s="180">
        <f t="shared" si="46"/>
        <v>0.99999742221125487</v>
      </c>
      <c r="AC119" s="180">
        <f t="shared" si="47"/>
        <v>0.99998253527764414</v>
      </c>
      <c r="AD119" t="s">
        <v>366</v>
      </c>
      <c r="AE119">
        <v>947131646</v>
      </c>
      <c r="AF119">
        <v>2.7190000000000001E-3</v>
      </c>
      <c r="AG119">
        <v>2060236.74</v>
      </c>
      <c r="AH119" t="b">
        <f t="shared" si="48"/>
        <v>1</v>
      </c>
      <c r="AI119" s="178">
        <f t="shared" si="49"/>
        <v>-0.25750446319580078</v>
      </c>
      <c r="AJ119" s="46">
        <f t="shared" si="50"/>
        <v>0.99998253527764414</v>
      </c>
      <c r="AK119" s="46">
        <f t="shared" si="51"/>
        <v>1.5980524476617575E-3</v>
      </c>
      <c r="AL119" t="s">
        <v>366</v>
      </c>
      <c r="AM119">
        <v>1969</v>
      </c>
      <c r="AN119">
        <v>1792</v>
      </c>
      <c r="AO119">
        <v>1.0987723</v>
      </c>
      <c r="AP119">
        <v>3.5850999999999999E-3</v>
      </c>
      <c r="AQ119" t="b">
        <f t="shared" si="52"/>
        <v>1</v>
      </c>
      <c r="AR119" s="178">
        <f t="shared" si="53"/>
        <v>0</v>
      </c>
      <c r="AS119" s="178">
        <f t="shared" si="54"/>
        <v>0</v>
      </c>
      <c r="AT119" s="179">
        <f t="shared" si="55"/>
        <v>0.99999998049771466</v>
      </c>
      <c r="AU119" s="179">
        <f t="shared" si="56"/>
        <v>0.99998913332912354</v>
      </c>
      <c r="AV119" t="s">
        <v>366</v>
      </c>
      <c r="AW119">
        <v>947131646</v>
      </c>
      <c r="AX119">
        <v>3.5850999999999999E-3</v>
      </c>
      <c r="AY119">
        <v>679119.71</v>
      </c>
      <c r="AZ119" t="b">
        <f t="shared" si="57"/>
        <v>1</v>
      </c>
      <c r="BA119" s="178">
        <f t="shared" si="58"/>
        <v>-0.25750446319580078</v>
      </c>
      <c r="BB119" s="46">
        <f t="shared" si="59"/>
        <v>0.99998913332912354</v>
      </c>
      <c r="BC119" s="46">
        <f t="shared" si="60"/>
        <v>-2.7699600905179977E-3</v>
      </c>
      <c r="BD119" t="s">
        <v>366</v>
      </c>
      <c r="BE119">
        <v>5058383</v>
      </c>
      <c r="BF119" t="b">
        <f t="shared" si="61"/>
        <v>1</v>
      </c>
      <c r="BG119" s="178">
        <f t="shared" si="62"/>
        <v>0</v>
      </c>
      <c r="BH119">
        <v>103</v>
      </c>
      <c r="BI119" t="s">
        <v>366</v>
      </c>
      <c r="BJ119">
        <v>5058383</v>
      </c>
      <c r="BK119">
        <v>2060236.74</v>
      </c>
      <c r="BL119">
        <v>679119.71</v>
      </c>
      <c r="BM119">
        <v>7797739</v>
      </c>
      <c r="BN119" t="b">
        <f t="shared" si="63"/>
        <v>1</v>
      </c>
      <c r="BO119" s="46">
        <f t="shared" si="64"/>
        <v>0</v>
      </c>
      <c r="BP119" s="46">
        <f t="shared" si="65"/>
        <v>1.5980524476617575E-3</v>
      </c>
      <c r="BQ119" s="46">
        <f t="shared" si="66"/>
        <v>-2.7699600905179977E-3</v>
      </c>
      <c r="BR119" s="46">
        <f t="shared" si="67"/>
        <v>-0.45117190759629011</v>
      </c>
    </row>
    <row r="120" spans="1:70" x14ac:dyDescent="0.25">
      <c r="A120" s="41" t="s">
        <v>481</v>
      </c>
      <c r="B120" s="41" t="s">
        <v>138</v>
      </c>
      <c r="C120" s="84" t="s">
        <v>367</v>
      </c>
      <c r="D120" s="84"/>
      <c r="E120" s="84"/>
      <c r="F120" s="84"/>
      <c r="G120" s="42">
        <v>17460755</v>
      </c>
      <c r="H120" s="43">
        <v>4570</v>
      </c>
      <c r="I120" s="44">
        <v>3247</v>
      </c>
      <c r="J120" s="45">
        <v>3.5192478707000001</v>
      </c>
      <c r="K120" s="37">
        <f t="shared" si="36"/>
        <v>1.6822517527931392E-2</v>
      </c>
      <c r="L120" s="37">
        <f t="shared" si="37"/>
        <v>4.7942631755209892E-3</v>
      </c>
      <c r="M120" s="38">
        <f t="shared" si="38"/>
        <v>1.4074530335694486</v>
      </c>
      <c r="N120" s="37">
        <f t="shared" si="39"/>
        <v>4.5923205422427459E-3</v>
      </c>
      <c r="O120" s="39">
        <f t="shared" si="35"/>
        <v>17460755</v>
      </c>
      <c r="P120" s="39">
        <f t="shared" si="40"/>
        <v>3632638.6992183407</v>
      </c>
      <c r="Q120" s="39">
        <f t="shared" si="41"/>
        <v>869906.42306330532</v>
      </c>
      <c r="R120" s="39">
        <f t="shared" si="42"/>
        <v>21963300.122281644</v>
      </c>
      <c r="S120" t="s">
        <v>367</v>
      </c>
      <c r="T120">
        <v>3247</v>
      </c>
      <c r="U120">
        <v>3.5192480000000002</v>
      </c>
      <c r="V120">
        <v>4.7800999999999998E-3</v>
      </c>
      <c r="W120">
        <v>1.6822500000000001E-2</v>
      </c>
      <c r="X120">
        <v>4.7942999999999996E-3</v>
      </c>
      <c r="Y120" t="b">
        <f t="shared" si="43"/>
        <v>1</v>
      </c>
      <c r="Z120" s="178">
        <f t="shared" si="44"/>
        <v>0</v>
      </c>
      <c r="AA120" s="180">
        <f t="shared" si="45"/>
        <v>1.2930000004018893E-7</v>
      </c>
      <c r="AB120" s="180">
        <f t="shared" si="46"/>
        <v>0.99999895806728323</v>
      </c>
      <c r="AC120" s="180">
        <f t="shared" si="47"/>
        <v>1.0000076809465108</v>
      </c>
      <c r="AD120" t="s">
        <v>367</v>
      </c>
      <c r="AE120">
        <v>947131646</v>
      </c>
      <c r="AF120">
        <v>4.7942999999999996E-3</v>
      </c>
      <c r="AG120">
        <v>3632638.7</v>
      </c>
      <c r="AH120" t="b">
        <f t="shared" si="48"/>
        <v>1</v>
      </c>
      <c r="AI120" s="178">
        <f t="shared" si="49"/>
        <v>-0.25750446319580078</v>
      </c>
      <c r="AJ120" s="46">
        <f t="shared" si="50"/>
        <v>1.0000076809465108</v>
      </c>
      <c r="AK120" s="46">
        <f t="shared" si="51"/>
        <v>7.8165950253605843E-4</v>
      </c>
      <c r="AL120" t="s">
        <v>367</v>
      </c>
      <c r="AM120">
        <v>4570</v>
      </c>
      <c r="AN120">
        <v>3247</v>
      </c>
      <c r="AO120">
        <v>1.4074530000000001</v>
      </c>
      <c r="AP120">
        <v>4.5922999999999997E-3</v>
      </c>
      <c r="AQ120" t="b">
        <f t="shared" si="52"/>
        <v>1</v>
      </c>
      <c r="AR120" s="178">
        <f t="shared" si="53"/>
        <v>0</v>
      </c>
      <c r="AS120" s="178">
        <f t="shared" si="54"/>
        <v>0</v>
      </c>
      <c r="AT120" s="179">
        <f t="shared" si="55"/>
        <v>0.99999997614879665</v>
      </c>
      <c r="AU120" s="179">
        <f t="shared" si="56"/>
        <v>0.99999552682732895</v>
      </c>
      <c r="AV120" t="s">
        <v>367</v>
      </c>
      <c r="AW120">
        <v>947131646</v>
      </c>
      <c r="AX120">
        <v>4.5922999999999997E-3</v>
      </c>
      <c r="AY120">
        <v>869906.42</v>
      </c>
      <c r="AZ120" t="b">
        <f t="shared" si="57"/>
        <v>1</v>
      </c>
      <c r="BA120" s="178">
        <f t="shared" si="58"/>
        <v>-0.25750446319580078</v>
      </c>
      <c r="BB120" s="46">
        <f t="shared" si="59"/>
        <v>0.99999552682732895</v>
      </c>
      <c r="BC120" s="46">
        <f t="shared" si="60"/>
        <v>-3.0633052811026573E-3</v>
      </c>
      <c r="BD120" t="s">
        <v>367</v>
      </c>
      <c r="BE120">
        <v>17460755</v>
      </c>
      <c r="BF120" t="b">
        <f t="shared" si="61"/>
        <v>1</v>
      </c>
      <c r="BG120" s="178">
        <f t="shared" si="62"/>
        <v>0</v>
      </c>
      <c r="BH120">
        <v>104</v>
      </c>
      <c r="BI120" t="s">
        <v>367</v>
      </c>
      <c r="BJ120">
        <v>17460755</v>
      </c>
      <c r="BK120">
        <v>3632638.7</v>
      </c>
      <c r="BL120">
        <v>869906.42</v>
      </c>
      <c r="BM120">
        <v>21963300</v>
      </c>
      <c r="BN120" t="b">
        <f t="shared" si="63"/>
        <v>1</v>
      </c>
      <c r="BO120" s="46">
        <f t="shared" si="64"/>
        <v>0</v>
      </c>
      <c r="BP120" s="46">
        <f t="shared" si="65"/>
        <v>7.8165950253605843E-4</v>
      </c>
      <c r="BQ120" s="46">
        <f t="shared" si="66"/>
        <v>-3.0633052811026573E-3</v>
      </c>
      <c r="BR120" s="46">
        <f t="shared" si="67"/>
        <v>-0.12228164449334145</v>
      </c>
    </row>
    <row r="121" spans="1:70" x14ac:dyDescent="0.25">
      <c r="A121" s="41" t="s">
        <v>481</v>
      </c>
      <c r="B121" s="41" t="s">
        <v>139</v>
      </c>
      <c r="C121" s="84" t="s">
        <v>368</v>
      </c>
      <c r="D121" s="84"/>
      <c r="E121" s="84"/>
      <c r="F121" s="84"/>
      <c r="G121" s="42">
        <v>5027383</v>
      </c>
      <c r="H121" s="43">
        <v>1027</v>
      </c>
      <c r="I121" s="44">
        <v>765</v>
      </c>
      <c r="J121" s="45">
        <v>3.5420519675</v>
      </c>
      <c r="K121" s="37">
        <f t="shared" si="36"/>
        <v>3.9891026150760817E-3</v>
      </c>
      <c r="L121" s="37">
        <f t="shared" si="37"/>
        <v>1.1368576516017726E-3</v>
      </c>
      <c r="M121" s="38">
        <f t="shared" si="38"/>
        <v>1.3424836601307188</v>
      </c>
      <c r="N121" s="37">
        <f t="shared" si="39"/>
        <v>4.3803346491841002E-3</v>
      </c>
      <c r="O121" s="39">
        <f t="shared" si="35"/>
        <v>5027383</v>
      </c>
      <c r="P121" s="39">
        <f t="shared" si="40"/>
        <v>861403.08729762188</v>
      </c>
      <c r="Q121" s="39">
        <f t="shared" si="41"/>
        <v>829750.71348810487</v>
      </c>
      <c r="R121" s="39">
        <f t="shared" si="42"/>
        <v>6718536.8007857269</v>
      </c>
      <c r="S121" t="s">
        <v>368</v>
      </c>
      <c r="T121">
        <v>765</v>
      </c>
      <c r="U121">
        <v>3.542052</v>
      </c>
      <c r="V121">
        <v>1.1261999999999999E-3</v>
      </c>
      <c r="W121">
        <v>3.9890999999999998E-3</v>
      </c>
      <c r="X121">
        <v>1.1368999999999999E-3</v>
      </c>
      <c r="Y121" t="b">
        <f t="shared" si="43"/>
        <v>1</v>
      </c>
      <c r="Z121" s="178">
        <f t="shared" si="44"/>
        <v>0</v>
      </c>
      <c r="AA121" s="180">
        <f t="shared" si="45"/>
        <v>3.2500000024526798E-8</v>
      </c>
      <c r="AB121" s="180">
        <f t="shared" si="46"/>
        <v>0.99999934444502081</v>
      </c>
      <c r="AC121" s="180">
        <f t="shared" si="47"/>
        <v>1.0000372503964483</v>
      </c>
      <c r="AD121" t="s">
        <v>368</v>
      </c>
      <c r="AE121">
        <v>947131646</v>
      </c>
      <c r="AF121">
        <v>1.1368999999999999E-3</v>
      </c>
      <c r="AG121">
        <v>861403.09</v>
      </c>
      <c r="AH121" t="b">
        <f t="shared" si="48"/>
        <v>1</v>
      </c>
      <c r="AI121" s="178">
        <f t="shared" si="49"/>
        <v>-0.25750446319580078</v>
      </c>
      <c r="AJ121" s="46">
        <f t="shared" si="50"/>
        <v>1.0000372503964483</v>
      </c>
      <c r="AK121" s="46">
        <f t="shared" si="51"/>
        <v>2.7023780858144164E-3</v>
      </c>
      <c r="AL121" t="s">
        <v>368</v>
      </c>
      <c r="AM121">
        <v>1027</v>
      </c>
      <c r="AN121">
        <v>765</v>
      </c>
      <c r="AO121">
        <v>1.3424837000000001</v>
      </c>
      <c r="AP121">
        <v>4.3803000000000002E-3</v>
      </c>
      <c r="AQ121" t="b">
        <f t="shared" si="52"/>
        <v>1</v>
      </c>
      <c r="AR121" s="178">
        <f t="shared" si="53"/>
        <v>0</v>
      </c>
      <c r="AS121" s="178">
        <f t="shared" si="54"/>
        <v>0</v>
      </c>
      <c r="AT121" s="179">
        <f t="shared" si="55"/>
        <v>1.0000000296981502</v>
      </c>
      <c r="AU121" s="179">
        <f t="shared" si="56"/>
        <v>0.99999208983174226</v>
      </c>
      <c r="AV121" t="s">
        <v>368</v>
      </c>
      <c r="AW121">
        <v>947131646</v>
      </c>
      <c r="AX121">
        <v>4.3803000000000002E-3</v>
      </c>
      <c r="AY121">
        <v>829750.71</v>
      </c>
      <c r="AZ121" t="b">
        <f t="shared" si="57"/>
        <v>1</v>
      </c>
      <c r="BA121" s="178">
        <f t="shared" si="58"/>
        <v>-0.25750446319580078</v>
      </c>
      <c r="BB121" s="46">
        <f t="shared" si="59"/>
        <v>0.99999208983174226</v>
      </c>
      <c r="BC121" s="46">
        <f t="shared" si="60"/>
        <v>-3.4881049068644643E-3</v>
      </c>
      <c r="BD121" t="s">
        <v>368</v>
      </c>
      <c r="BE121">
        <v>5027383</v>
      </c>
      <c r="BF121" t="b">
        <f t="shared" si="61"/>
        <v>1</v>
      </c>
      <c r="BG121" s="178">
        <f t="shared" si="62"/>
        <v>0</v>
      </c>
      <c r="BH121">
        <v>105</v>
      </c>
      <c r="BI121" t="s">
        <v>368</v>
      </c>
      <c r="BJ121">
        <v>5027383</v>
      </c>
      <c r="BK121">
        <v>861403.09</v>
      </c>
      <c r="BL121">
        <v>829750.71</v>
      </c>
      <c r="BM121">
        <v>6718537</v>
      </c>
      <c r="BN121" t="b">
        <f t="shared" si="63"/>
        <v>1</v>
      </c>
      <c r="BO121" s="46">
        <f t="shared" si="64"/>
        <v>0</v>
      </c>
      <c r="BP121" s="46">
        <f t="shared" si="65"/>
        <v>2.7023780858144164E-3</v>
      </c>
      <c r="BQ121" s="46">
        <f t="shared" si="66"/>
        <v>-3.4881049068644643E-3</v>
      </c>
      <c r="BR121" s="46">
        <f t="shared" si="67"/>
        <v>0.19921427313238382</v>
      </c>
    </row>
    <row r="122" spans="1:70" x14ac:dyDescent="0.25">
      <c r="A122" s="41" t="s">
        <v>481</v>
      </c>
      <c r="B122" s="41" t="s">
        <v>140</v>
      </c>
      <c r="C122" s="84" t="s">
        <v>369</v>
      </c>
      <c r="D122" s="84"/>
      <c r="E122" s="84"/>
      <c r="F122" s="84"/>
      <c r="G122" s="42">
        <v>23627941</v>
      </c>
      <c r="H122" s="43">
        <v>8286</v>
      </c>
      <c r="I122" s="44">
        <v>4225</v>
      </c>
      <c r="J122" s="45">
        <v>3.6107390296999999</v>
      </c>
      <c r="K122" s="37">
        <f t="shared" si="36"/>
        <v>2.2458547142633685E-2</v>
      </c>
      <c r="L122" s="37">
        <f t="shared" si="37"/>
        <v>6.4004799140709176E-3</v>
      </c>
      <c r="M122" s="38">
        <f t="shared" si="38"/>
        <v>1.9611834319526626</v>
      </c>
      <c r="N122" s="37">
        <f t="shared" si="39"/>
        <v>6.3990646556931338E-3</v>
      </c>
      <c r="O122" s="39">
        <f t="shared" si="35"/>
        <v>23627941</v>
      </c>
      <c r="P122" s="39">
        <f t="shared" si="40"/>
        <v>4849677.6622816632</v>
      </c>
      <c r="Q122" s="39">
        <f t="shared" si="41"/>
        <v>1212151.3283709695</v>
      </c>
      <c r="R122" s="39">
        <f t="shared" si="42"/>
        <v>29689769.990652632</v>
      </c>
      <c r="S122" t="s">
        <v>369</v>
      </c>
      <c r="T122">
        <v>4225</v>
      </c>
      <c r="U122">
        <v>3.6107390000000001</v>
      </c>
      <c r="V122">
        <v>6.2199000000000004E-3</v>
      </c>
      <c r="W122">
        <v>2.2458499999999999E-2</v>
      </c>
      <c r="X122">
        <v>6.4004999999999999E-3</v>
      </c>
      <c r="Y122" t="b">
        <f t="shared" si="43"/>
        <v>1</v>
      </c>
      <c r="Z122" s="178">
        <f t="shared" si="44"/>
        <v>0</v>
      </c>
      <c r="AA122" s="180">
        <f t="shared" si="45"/>
        <v>-2.969999979285376E-8</v>
      </c>
      <c r="AB122" s="180">
        <f t="shared" si="46"/>
        <v>0.99999790090456941</v>
      </c>
      <c r="AC122" s="180">
        <f t="shared" si="47"/>
        <v>1.000003138191097</v>
      </c>
      <c r="AD122" t="s">
        <v>369</v>
      </c>
      <c r="AE122">
        <v>947131646</v>
      </c>
      <c r="AF122">
        <v>6.4004999999999999E-3</v>
      </c>
      <c r="AG122">
        <v>4849677.66</v>
      </c>
      <c r="AH122" t="b">
        <f t="shared" si="48"/>
        <v>1</v>
      </c>
      <c r="AI122" s="178">
        <f t="shared" si="49"/>
        <v>-0.25750446319580078</v>
      </c>
      <c r="AJ122" s="46">
        <f t="shared" si="50"/>
        <v>1.000003138191097</v>
      </c>
      <c r="AK122" s="46">
        <f t="shared" si="51"/>
        <v>-2.2816630080342293E-3</v>
      </c>
      <c r="AL122" t="s">
        <v>369</v>
      </c>
      <c r="AM122">
        <v>8286</v>
      </c>
      <c r="AN122">
        <v>4225</v>
      </c>
      <c r="AO122">
        <v>1.9611833999999999</v>
      </c>
      <c r="AP122">
        <v>6.3990999999999996E-3</v>
      </c>
      <c r="AQ122" t="b">
        <f t="shared" si="52"/>
        <v>1</v>
      </c>
      <c r="AR122" s="178">
        <f t="shared" si="53"/>
        <v>0</v>
      </c>
      <c r="AS122" s="178">
        <f t="shared" si="54"/>
        <v>0</v>
      </c>
      <c r="AT122" s="179">
        <f t="shared" si="55"/>
        <v>0.99999998370745835</v>
      </c>
      <c r="AU122" s="179">
        <f t="shared" si="56"/>
        <v>1.0000055233551726</v>
      </c>
      <c r="AV122" t="s">
        <v>369</v>
      </c>
      <c r="AW122">
        <v>947131646</v>
      </c>
      <c r="AX122">
        <v>6.3990999999999996E-3</v>
      </c>
      <c r="AY122">
        <v>1212151.33</v>
      </c>
      <c r="AZ122" t="b">
        <f t="shared" si="57"/>
        <v>1</v>
      </c>
      <c r="BA122" s="178">
        <f t="shared" si="58"/>
        <v>-0.25750446319580078</v>
      </c>
      <c r="BB122" s="46">
        <f t="shared" si="59"/>
        <v>1.0000055233551726</v>
      </c>
      <c r="BC122" s="46">
        <f t="shared" si="60"/>
        <v>1.6290305647999048E-3</v>
      </c>
      <c r="BD122" t="s">
        <v>369</v>
      </c>
      <c r="BE122">
        <v>23627941</v>
      </c>
      <c r="BF122" t="b">
        <f t="shared" si="61"/>
        <v>1</v>
      </c>
      <c r="BG122" s="178">
        <f t="shared" si="62"/>
        <v>0</v>
      </c>
      <c r="BH122">
        <v>106</v>
      </c>
      <c r="BI122" t="s">
        <v>369</v>
      </c>
      <c r="BJ122">
        <v>23627941</v>
      </c>
      <c r="BK122">
        <v>4849677.66</v>
      </c>
      <c r="BL122">
        <v>1212151.33</v>
      </c>
      <c r="BM122">
        <v>29689770</v>
      </c>
      <c r="BN122" t="b">
        <f t="shared" si="63"/>
        <v>1</v>
      </c>
      <c r="BO122" s="46">
        <f t="shared" si="64"/>
        <v>0</v>
      </c>
      <c r="BP122" s="46">
        <f t="shared" si="65"/>
        <v>-2.2816630080342293E-3</v>
      </c>
      <c r="BQ122" s="46">
        <f t="shared" si="66"/>
        <v>1.6290305647999048E-3</v>
      </c>
      <c r="BR122" s="46">
        <f t="shared" si="67"/>
        <v>9.3473680317401886E-3</v>
      </c>
    </row>
    <row r="123" spans="1:70" x14ac:dyDescent="0.25">
      <c r="A123" s="41" t="s">
        <v>481</v>
      </c>
      <c r="B123" s="41" t="s">
        <v>141</v>
      </c>
      <c r="C123" s="84" t="s">
        <v>370</v>
      </c>
      <c r="D123" s="84"/>
      <c r="E123" s="84"/>
      <c r="F123" s="84"/>
      <c r="G123" s="42">
        <v>21886214</v>
      </c>
      <c r="H123" s="43">
        <v>3457</v>
      </c>
      <c r="I123" s="44">
        <v>2544</v>
      </c>
      <c r="J123" s="45">
        <v>3.4960274200999999</v>
      </c>
      <c r="K123" s="37">
        <f t="shared" si="36"/>
        <v>1.3093350130926822E-2</v>
      </c>
      <c r="L123" s="37">
        <f t="shared" si="37"/>
        <v>3.7314846765758945E-3</v>
      </c>
      <c r="M123" s="38">
        <f t="shared" si="38"/>
        <v>1.358883647798742</v>
      </c>
      <c r="N123" s="37">
        <f t="shared" si="39"/>
        <v>4.433845493570422E-3</v>
      </c>
      <c r="O123" s="39">
        <f t="shared" si="35"/>
        <v>21886214</v>
      </c>
      <c r="P123" s="39">
        <f t="shared" si="40"/>
        <v>2827365.7797679831</v>
      </c>
      <c r="Q123" s="39">
        <f t="shared" si="41"/>
        <v>839887.07631535409</v>
      </c>
      <c r="R123" s="39">
        <f t="shared" si="42"/>
        <v>25553466.856083337</v>
      </c>
      <c r="S123" t="s">
        <v>370</v>
      </c>
      <c r="T123">
        <v>2544</v>
      </c>
      <c r="U123">
        <v>3.4960270000000002</v>
      </c>
      <c r="V123">
        <v>3.7452000000000002E-3</v>
      </c>
      <c r="W123">
        <v>1.30934E-2</v>
      </c>
      <c r="X123">
        <v>3.7315E-3</v>
      </c>
      <c r="Y123" t="b">
        <f t="shared" si="43"/>
        <v>1</v>
      </c>
      <c r="Z123" s="178">
        <f t="shared" si="44"/>
        <v>0</v>
      </c>
      <c r="AA123" s="180">
        <f t="shared" si="45"/>
        <v>-4.2009999967618228E-7</v>
      </c>
      <c r="AB123" s="180">
        <f t="shared" si="46"/>
        <v>1.000003808732882</v>
      </c>
      <c r="AC123" s="180">
        <f t="shared" si="47"/>
        <v>1.0000041065220506</v>
      </c>
      <c r="AD123" t="s">
        <v>370</v>
      </c>
      <c r="AE123">
        <v>947131646</v>
      </c>
      <c r="AF123">
        <v>3.7315E-3</v>
      </c>
      <c r="AG123">
        <v>2827365.78</v>
      </c>
      <c r="AH123" t="b">
        <f t="shared" si="48"/>
        <v>1</v>
      </c>
      <c r="AI123" s="178">
        <f t="shared" si="49"/>
        <v>-0.25750446319580078</v>
      </c>
      <c r="AJ123" s="46">
        <f t="shared" si="50"/>
        <v>1.0000041065220506</v>
      </c>
      <c r="AK123" s="46">
        <f t="shared" si="51"/>
        <v>2.320166677236557E-4</v>
      </c>
      <c r="AL123" t="s">
        <v>370</v>
      </c>
      <c r="AM123">
        <v>3457</v>
      </c>
      <c r="AN123">
        <v>2544</v>
      </c>
      <c r="AO123">
        <v>1.3588836</v>
      </c>
      <c r="AP123">
        <v>4.4337999999999999E-3</v>
      </c>
      <c r="AQ123" t="b">
        <f t="shared" si="52"/>
        <v>1</v>
      </c>
      <c r="AR123" s="178">
        <f t="shared" si="53"/>
        <v>0</v>
      </c>
      <c r="AS123" s="178">
        <f t="shared" si="54"/>
        <v>0</v>
      </c>
      <c r="AT123" s="179">
        <f t="shared" si="55"/>
        <v>0.99999996482499276</v>
      </c>
      <c r="AU123" s="179">
        <f t="shared" si="56"/>
        <v>0.9999897394777314</v>
      </c>
      <c r="AV123" t="s">
        <v>370</v>
      </c>
      <c r="AW123">
        <v>947131646</v>
      </c>
      <c r="AX123">
        <v>4.4337999999999999E-3</v>
      </c>
      <c r="AY123">
        <v>839887.08</v>
      </c>
      <c r="AZ123" t="b">
        <f t="shared" si="57"/>
        <v>1</v>
      </c>
      <c r="BA123" s="178">
        <f t="shared" si="58"/>
        <v>-0.25750446319580078</v>
      </c>
      <c r="BB123" s="46">
        <f t="shared" si="59"/>
        <v>0.9999897394777314</v>
      </c>
      <c r="BC123" s="46">
        <f t="shared" si="60"/>
        <v>3.6846458679065108E-3</v>
      </c>
      <c r="BD123" t="s">
        <v>370</v>
      </c>
      <c r="BE123">
        <v>21886214</v>
      </c>
      <c r="BF123" t="b">
        <f t="shared" si="61"/>
        <v>1</v>
      </c>
      <c r="BG123" s="178">
        <f t="shared" si="62"/>
        <v>0</v>
      </c>
      <c r="BH123">
        <v>107</v>
      </c>
      <c r="BI123" t="s">
        <v>370</v>
      </c>
      <c r="BJ123">
        <v>21886214</v>
      </c>
      <c r="BK123">
        <v>2827365.78</v>
      </c>
      <c r="BL123">
        <v>839887.08</v>
      </c>
      <c r="BM123">
        <v>25553467</v>
      </c>
      <c r="BN123" t="b">
        <f t="shared" si="63"/>
        <v>1</v>
      </c>
      <c r="BO123" s="46">
        <f t="shared" si="64"/>
        <v>0</v>
      </c>
      <c r="BP123" s="46">
        <f t="shared" si="65"/>
        <v>2.320166677236557E-4</v>
      </c>
      <c r="BQ123" s="46">
        <f t="shared" si="66"/>
        <v>3.6846458679065108E-3</v>
      </c>
      <c r="BR123" s="46">
        <f t="shared" si="67"/>
        <v>0.14391666278243065</v>
      </c>
    </row>
    <row r="124" spans="1:70" x14ac:dyDescent="0.25">
      <c r="A124" s="41" t="s">
        <v>481</v>
      </c>
      <c r="B124" s="41" t="s">
        <v>142</v>
      </c>
      <c r="C124" s="84" t="s">
        <v>371</v>
      </c>
      <c r="D124" s="84"/>
      <c r="E124" s="84"/>
      <c r="F124" s="84"/>
      <c r="G124" s="42">
        <v>11775143</v>
      </c>
      <c r="H124" s="43">
        <v>2521</v>
      </c>
      <c r="I124" s="44">
        <v>1492</v>
      </c>
      <c r="J124" s="45">
        <v>3.3713314333</v>
      </c>
      <c r="K124" s="37">
        <f t="shared" si="36"/>
        <v>7.4050691310110304E-3</v>
      </c>
      <c r="L124" s="37">
        <f t="shared" si="37"/>
        <v>2.1103767725637757E-3</v>
      </c>
      <c r="M124" s="38">
        <f t="shared" si="38"/>
        <v>1.6896782841823057</v>
      </c>
      <c r="N124" s="37">
        <f t="shared" si="39"/>
        <v>5.5131816900155168E-3</v>
      </c>
      <c r="O124" s="39">
        <f t="shared" si="35"/>
        <v>11775143</v>
      </c>
      <c r="P124" s="39">
        <f t="shared" si="40"/>
        <v>1599043.7014575424</v>
      </c>
      <c r="Q124" s="39">
        <f t="shared" si="41"/>
        <v>1044341.7700362252</v>
      </c>
      <c r="R124" s="39">
        <f t="shared" si="42"/>
        <v>14418528.471493766</v>
      </c>
      <c r="S124" t="s">
        <v>371</v>
      </c>
      <c r="T124">
        <v>1492</v>
      </c>
      <c r="U124">
        <v>3.3713310000000001</v>
      </c>
      <c r="V124">
        <v>2.1965000000000001E-3</v>
      </c>
      <c r="W124">
        <v>7.4051000000000004E-3</v>
      </c>
      <c r="X124">
        <v>2.1104000000000001E-3</v>
      </c>
      <c r="Y124" t="b">
        <f t="shared" si="43"/>
        <v>1</v>
      </c>
      <c r="Z124" s="178">
        <f t="shared" si="44"/>
        <v>0</v>
      </c>
      <c r="AA124" s="180">
        <f t="shared" si="45"/>
        <v>-4.3329999988017676E-7</v>
      </c>
      <c r="AB124" s="180">
        <f t="shared" si="46"/>
        <v>1.000004168629411</v>
      </c>
      <c r="AC124" s="180">
        <f t="shared" si="47"/>
        <v>1.0000110062982717</v>
      </c>
      <c r="AD124" t="s">
        <v>371</v>
      </c>
      <c r="AE124">
        <v>947131646</v>
      </c>
      <c r="AF124">
        <v>2.1104000000000001E-3</v>
      </c>
      <c r="AG124">
        <v>1599043.7</v>
      </c>
      <c r="AH124" t="b">
        <f t="shared" si="48"/>
        <v>1</v>
      </c>
      <c r="AI124" s="178">
        <f t="shared" si="49"/>
        <v>-0.25750446319580078</v>
      </c>
      <c r="AJ124" s="46">
        <f t="shared" si="50"/>
        <v>1.0000110062982717</v>
      </c>
      <c r="AK124" s="46">
        <f t="shared" si="51"/>
        <v>-1.4575424138456583E-3</v>
      </c>
      <c r="AL124" t="s">
        <v>371</v>
      </c>
      <c r="AM124">
        <v>2521</v>
      </c>
      <c r="AN124">
        <v>1492</v>
      </c>
      <c r="AO124">
        <v>1.6896783</v>
      </c>
      <c r="AP124">
        <v>5.5132000000000002E-3</v>
      </c>
      <c r="AQ124" t="b">
        <f t="shared" si="52"/>
        <v>1</v>
      </c>
      <c r="AR124" s="178">
        <f t="shared" si="53"/>
        <v>0</v>
      </c>
      <c r="AS124" s="178">
        <f t="shared" si="54"/>
        <v>0</v>
      </c>
      <c r="AT124" s="179">
        <f t="shared" si="55"/>
        <v>1.0000000093613646</v>
      </c>
      <c r="AU124" s="179">
        <f t="shared" si="56"/>
        <v>1.000003321128436</v>
      </c>
      <c r="AV124" t="s">
        <v>371</v>
      </c>
      <c r="AW124">
        <v>947131646</v>
      </c>
      <c r="AX124">
        <v>5.5132000000000002E-3</v>
      </c>
      <c r="AY124">
        <v>1044341.77</v>
      </c>
      <c r="AZ124" t="b">
        <f t="shared" si="57"/>
        <v>1</v>
      </c>
      <c r="BA124" s="178">
        <f t="shared" si="58"/>
        <v>-0.25750446319580078</v>
      </c>
      <c r="BB124" s="46">
        <f t="shared" si="59"/>
        <v>1.000003321128436</v>
      </c>
      <c r="BC124" s="46">
        <f t="shared" si="60"/>
        <v>-3.622518852353096E-5</v>
      </c>
      <c r="BD124" t="s">
        <v>371</v>
      </c>
      <c r="BE124">
        <v>11775143</v>
      </c>
      <c r="BF124" t="b">
        <f t="shared" si="61"/>
        <v>1</v>
      </c>
      <c r="BG124" s="178">
        <f t="shared" si="62"/>
        <v>0</v>
      </c>
      <c r="BH124">
        <v>108</v>
      </c>
      <c r="BI124" t="s">
        <v>371</v>
      </c>
      <c r="BJ124">
        <v>11775143</v>
      </c>
      <c r="BK124">
        <v>1599043.7</v>
      </c>
      <c r="BL124">
        <v>1044341.77</v>
      </c>
      <c r="BM124">
        <v>14418528</v>
      </c>
      <c r="BN124" t="b">
        <f t="shared" si="63"/>
        <v>1</v>
      </c>
      <c r="BO124" s="46">
        <f t="shared" si="64"/>
        <v>0</v>
      </c>
      <c r="BP124" s="46">
        <f t="shared" si="65"/>
        <v>-1.4575424138456583E-3</v>
      </c>
      <c r="BQ124" s="46">
        <f t="shared" si="66"/>
        <v>-3.622518852353096E-5</v>
      </c>
      <c r="BR124" s="46">
        <f t="shared" si="67"/>
        <v>-0.47149376571178436</v>
      </c>
    </row>
    <row r="125" spans="1:70" x14ac:dyDescent="0.25">
      <c r="A125" s="41" t="s">
        <v>481</v>
      </c>
      <c r="B125" s="41" t="s">
        <v>143</v>
      </c>
      <c r="C125" s="84" t="s">
        <v>372</v>
      </c>
      <c r="D125" s="84"/>
      <c r="E125" s="84"/>
      <c r="F125" s="84"/>
      <c r="G125" s="42">
        <v>31200096</v>
      </c>
      <c r="H125" s="43">
        <v>5488</v>
      </c>
      <c r="I125" s="44">
        <v>3459</v>
      </c>
      <c r="J125" s="45">
        <v>3.4920073144999999</v>
      </c>
      <c r="K125" s="37">
        <f t="shared" si="36"/>
        <v>1.7782161533968183E-2</v>
      </c>
      <c r="L125" s="37">
        <f t="shared" si="37"/>
        <v>5.0677529140284797E-3</v>
      </c>
      <c r="M125" s="38">
        <f t="shared" si="38"/>
        <v>1.586585718415727</v>
      </c>
      <c r="N125" s="37">
        <f t="shared" si="39"/>
        <v>5.1768052026796001E-3</v>
      </c>
      <c r="O125" s="39">
        <f t="shared" si="35"/>
        <v>31200096</v>
      </c>
      <c r="P125" s="39">
        <f t="shared" si="40"/>
        <v>3839863.3282320481</v>
      </c>
      <c r="Q125" s="39">
        <f t="shared" si="41"/>
        <v>980623.20679366845</v>
      </c>
      <c r="R125" s="39">
        <f t="shared" si="42"/>
        <v>36020582.535025716</v>
      </c>
      <c r="S125" t="s">
        <v>372</v>
      </c>
      <c r="T125">
        <v>3459</v>
      </c>
      <c r="U125">
        <v>3.4920070000000001</v>
      </c>
      <c r="V125">
        <v>5.0921999999999999E-3</v>
      </c>
      <c r="W125">
        <v>1.7782200000000001E-2</v>
      </c>
      <c r="X125">
        <v>5.0677999999999999E-3</v>
      </c>
      <c r="Y125" t="b">
        <f t="shared" si="43"/>
        <v>1</v>
      </c>
      <c r="Z125" s="178">
        <f t="shared" si="44"/>
        <v>0</v>
      </c>
      <c r="AA125" s="180">
        <f t="shared" si="45"/>
        <v>-3.144999998205833E-7</v>
      </c>
      <c r="AB125" s="180">
        <f t="shared" si="46"/>
        <v>1.0000021631808791</v>
      </c>
      <c r="AC125" s="180">
        <f t="shared" si="47"/>
        <v>1.0000092912918841</v>
      </c>
      <c r="AD125" t="s">
        <v>372</v>
      </c>
      <c r="AE125">
        <v>947131646</v>
      </c>
      <c r="AF125">
        <v>5.0677999999999999E-3</v>
      </c>
      <c r="AG125">
        <v>3839863.33</v>
      </c>
      <c r="AH125" t="b">
        <f t="shared" si="48"/>
        <v>1</v>
      </c>
      <c r="AI125" s="178">
        <f t="shared" si="49"/>
        <v>-0.25750446319580078</v>
      </c>
      <c r="AJ125" s="46">
        <f t="shared" si="50"/>
        <v>1.0000092912918841</v>
      </c>
      <c r="AK125" s="46">
        <f t="shared" si="51"/>
        <v>1.7679519951343536E-3</v>
      </c>
      <c r="AL125" t="s">
        <v>372</v>
      </c>
      <c r="AM125">
        <v>5488</v>
      </c>
      <c r="AN125">
        <v>3459</v>
      </c>
      <c r="AO125">
        <v>1.5865857000000001</v>
      </c>
      <c r="AP125">
        <v>5.1767999999999996E-3</v>
      </c>
      <c r="AQ125" t="b">
        <f t="shared" si="52"/>
        <v>1</v>
      </c>
      <c r="AR125" s="178">
        <f t="shared" si="53"/>
        <v>0</v>
      </c>
      <c r="AS125" s="178">
        <f t="shared" si="54"/>
        <v>0</v>
      </c>
      <c r="AT125" s="179">
        <f t="shared" si="55"/>
        <v>0.9999999883928572</v>
      </c>
      <c r="AU125" s="179">
        <f t="shared" si="56"/>
        <v>0.99999899500185985</v>
      </c>
      <c r="AV125" t="s">
        <v>372</v>
      </c>
      <c r="AW125">
        <v>947131646</v>
      </c>
      <c r="AX125">
        <v>5.1767999999999996E-3</v>
      </c>
      <c r="AY125">
        <v>980623.21</v>
      </c>
      <c r="AZ125" t="b">
        <f t="shared" si="57"/>
        <v>1</v>
      </c>
      <c r="BA125" s="178">
        <f t="shared" si="58"/>
        <v>-0.25750446319580078</v>
      </c>
      <c r="BB125" s="46">
        <f t="shared" si="59"/>
        <v>0.99999899500185985</v>
      </c>
      <c r="BC125" s="46">
        <f t="shared" si="60"/>
        <v>3.2063315156847239E-3</v>
      </c>
      <c r="BD125" t="s">
        <v>372</v>
      </c>
      <c r="BE125">
        <v>31200096</v>
      </c>
      <c r="BF125" t="b">
        <f t="shared" si="61"/>
        <v>1</v>
      </c>
      <c r="BG125" s="178">
        <f t="shared" si="62"/>
        <v>0</v>
      </c>
      <c r="BH125">
        <v>109</v>
      </c>
      <c r="BI125" t="s">
        <v>372</v>
      </c>
      <c r="BJ125">
        <v>31200096</v>
      </c>
      <c r="BK125">
        <v>3839863.33</v>
      </c>
      <c r="BL125">
        <v>980623.21</v>
      </c>
      <c r="BM125">
        <v>36020583</v>
      </c>
      <c r="BN125" t="b">
        <f t="shared" si="63"/>
        <v>1</v>
      </c>
      <c r="BO125" s="46">
        <f t="shared" si="64"/>
        <v>0</v>
      </c>
      <c r="BP125" s="46">
        <f t="shared" si="65"/>
        <v>1.7679519951343536E-3</v>
      </c>
      <c r="BQ125" s="46">
        <f t="shared" si="66"/>
        <v>3.2063315156847239E-3</v>
      </c>
      <c r="BR125" s="46">
        <f t="shared" si="67"/>
        <v>0.46497428417205811</v>
      </c>
    </row>
    <row r="126" spans="1:70" x14ac:dyDescent="0.25">
      <c r="A126" s="41" t="s">
        <v>481</v>
      </c>
      <c r="B126" s="41" t="s">
        <v>144</v>
      </c>
      <c r="C126" s="84" t="s">
        <v>373</v>
      </c>
      <c r="D126" s="84"/>
      <c r="E126" s="84"/>
      <c r="F126" s="84"/>
      <c r="G126" s="42">
        <v>55761473</v>
      </c>
      <c r="H126" s="43">
        <v>9528</v>
      </c>
      <c r="I126" s="44">
        <v>6266</v>
      </c>
      <c r="J126" s="45">
        <v>3.5045826030999998</v>
      </c>
      <c r="K126" s="37">
        <f t="shared" si="36"/>
        <v>3.2328498605888392E-2</v>
      </c>
      <c r="L126" s="37">
        <f t="shared" si="37"/>
        <v>9.2133255399348742E-3</v>
      </c>
      <c r="M126" s="38">
        <f t="shared" si="38"/>
        <v>1.5205872965209064</v>
      </c>
      <c r="N126" s="37">
        <f t="shared" si="39"/>
        <v>4.9614616697913087E-3</v>
      </c>
      <c r="O126" s="39">
        <f t="shared" si="35"/>
        <v>55761473</v>
      </c>
      <c r="P126" s="39">
        <f t="shared" si="40"/>
        <v>6980985.7489158632</v>
      </c>
      <c r="Q126" s="39">
        <f t="shared" si="41"/>
        <v>939831.47183058958</v>
      </c>
      <c r="R126" s="39">
        <f t="shared" si="42"/>
        <v>63682290.220746458</v>
      </c>
      <c r="S126" t="s">
        <v>373</v>
      </c>
      <c r="T126">
        <v>6266</v>
      </c>
      <c r="U126">
        <v>3.5045829999999998</v>
      </c>
      <c r="V126">
        <v>9.2245999999999995E-3</v>
      </c>
      <c r="W126">
        <v>3.2328500000000003E-2</v>
      </c>
      <c r="X126">
        <v>9.2133000000000007E-3</v>
      </c>
      <c r="Y126" t="b">
        <f t="shared" si="43"/>
        <v>1</v>
      </c>
      <c r="Z126" s="178">
        <f t="shared" si="44"/>
        <v>0</v>
      </c>
      <c r="AA126" s="180">
        <f t="shared" si="45"/>
        <v>3.9689999997705172E-7</v>
      </c>
      <c r="AB126" s="180">
        <f t="shared" si="46"/>
        <v>1.000000043123302</v>
      </c>
      <c r="AC126" s="180">
        <f t="shared" si="47"/>
        <v>0.99999722793525936</v>
      </c>
      <c r="AD126" t="s">
        <v>373</v>
      </c>
      <c r="AE126">
        <v>947131646</v>
      </c>
      <c r="AF126">
        <v>9.2133000000000007E-3</v>
      </c>
      <c r="AG126">
        <v>6980985.75</v>
      </c>
      <c r="AH126" t="b">
        <f t="shared" si="48"/>
        <v>1</v>
      </c>
      <c r="AI126" s="178">
        <f t="shared" si="49"/>
        <v>-0.25750446319580078</v>
      </c>
      <c r="AJ126" s="46">
        <f t="shared" si="50"/>
        <v>0.99999722793525936</v>
      </c>
      <c r="AK126" s="46">
        <f t="shared" si="51"/>
        <v>1.0841367766261101E-3</v>
      </c>
      <c r="AL126" t="s">
        <v>373</v>
      </c>
      <c r="AM126">
        <v>9528</v>
      </c>
      <c r="AN126">
        <v>6266</v>
      </c>
      <c r="AO126">
        <v>1.5205873000000001</v>
      </c>
      <c r="AP126">
        <v>4.9614999999999998E-3</v>
      </c>
      <c r="AQ126" t="b">
        <f t="shared" si="52"/>
        <v>1</v>
      </c>
      <c r="AR126" s="178">
        <f t="shared" si="53"/>
        <v>0</v>
      </c>
      <c r="AS126" s="178">
        <f t="shared" si="54"/>
        <v>0</v>
      </c>
      <c r="AT126" s="179">
        <f t="shared" si="55"/>
        <v>1.0000000022879934</v>
      </c>
      <c r="AU126" s="179">
        <f t="shared" si="56"/>
        <v>1.0000077255879904</v>
      </c>
      <c r="AV126" t="s">
        <v>373</v>
      </c>
      <c r="AW126">
        <v>947131646</v>
      </c>
      <c r="AX126">
        <v>4.9614999999999998E-3</v>
      </c>
      <c r="AY126">
        <v>939831.47</v>
      </c>
      <c r="AZ126" t="b">
        <f t="shared" si="57"/>
        <v>1</v>
      </c>
      <c r="BA126" s="178">
        <f t="shared" si="58"/>
        <v>-0.25750446319580078</v>
      </c>
      <c r="BB126" s="46">
        <f t="shared" si="59"/>
        <v>1.0000077255879904</v>
      </c>
      <c r="BC126" s="46">
        <f t="shared" si="60"/>
        <v>-1.8305896082893014E-3</v>
      </c>
      <c r="BD126" t="s">
        <v>373</v>
      </c>
      <c r="BE126">
        <v>55761473</v>
      </c>
      <c r="BF126" t="b">
        <f t="shared" si="61"/>
        <v>1</v>
      </c>
      <c r="BG126" s="178">
        <f t="shared" si="62"/>
        <v>0</v>
      </c>
      <c r="BH126">
        <v>110</v>
      </c>
      <c r="BI126" t="s">
        <v>373</v>
      </c>
      <c r="BJ126">
        <v>55761473</v>
      </c>
      <c r="BK126">
        <v>6980985.75</v>
      </c>
      <c r="BL126">
        <v>939831.47</v>
      </c>
      <c r="BM126">
        <v>63682290</v>
      </c>
      <c r="BN126" t="b">
        <f t="shared" si="63"/>
        <v>1</v>
      </c>
      <c r="BO126" s="46">
        <f t="shared" si="64"/>
        <v>0</v>
      </c>
      <c r="BP126" s="46">
        <f t="shared" si="65"/>
        <v>1.0841367766261101E-3</v>
      </c>
      <c r="BQ126" s="46">
        <f t="shared" si="66"/>
        <v>-1.8305896082893014E-3</v>
      </c>
      <c r="BR126" s="46">
        <f t="shared" si="67"/>
        <v>-0.22074645757675171</v>
      </c>
    </row>
    <row r="127" spans="1:70" x14ac:dyDescent="0.25">
      <c r="A127" s="41" t="s">
        <v>481</v>
      </c>
      <c r="B127" s="41" t="s">
        <v>145</v>
      </c>
      <c r="C127" s="84" t="s">
        <v>374</v>
      </c>
      <c r="D127" s="84"/>
      <c r="E127" s="84"/>
      <c r="F127" s="84"/>
      <c r="G127" s="42">
        <v>36105640</v>
      </c>
      <c r="H127" s="43">
        <v>5013</v>
      </c>
      <c r="I127" s="44">
        <v>3379</v>
      </c>
      <c r="J127" s="45">
        <v>3.4325835957000002</v>
      </c>
      <c r="K127" s="37">
        <f t="shared" si="36"/>
        <v>1.7075292770850826E-2</v>
      </c>
      <c r="L127" s="37">
        <f t="shared" si="37"/>
        <v>4.8663018009407512E-3</v>
      </c>
      <c r="M127" s="38">
        <f t="shared" si="38"/>
        <v>1.4835750221959159</v>
      </c>
      <c r="N127" s="37">
        <f t="shared" si="39"/>
        <v>4.8406958441163227E-3</v>
      </c>
      <c r="O127" s="39">
        <f t="shared" si="35"/>
        <v>36105640</v>
      </c>
      <c r="P127" s="39">
        <f t="shared" si="40"/>
        <v>3687222.7487286981</v>
      </c>
      <c r="Q127" s="39">
        <f t="shared" si="41"/>
        <v>916955.24477395031</v>
      </c>
      <c r="R127" s="39">
        <f t="shared" si="42"/>
        <v>40709817.993502647</v>
      </c>
      <c r="S127" t="s">
        <v>374</v>
      </c>
      <c r="T127">
        <v>3379</v>
      </c>
      <c r="U127">
        <v>3.4325839999999999</v>
      </c>
      <c r="V127">
        <v>4.9744999999999998E-3</v>
      </c>
      <c r="W127">
        <v>1.7075300000000002E-2</v>
      </c>
      <c r="X127">
        <v>4.8662999999999996E-3</v>
      </c>
      <c r="Y127" t="b">
        <f t="shared" si="43"/>
        <v>1</v>
      </c>
      <c r="Z127" s="178">
        <f t="shared" si="44"/>
        <v>0</v>
      </c>
      <c r="AA127" s="180">
        <f t="shared" si="45"/>
        <v>4.0429999970115205E-7</v>
      </c>
      <c r="AB127" s="180">
        <f t="shared" si="46"/>
        <v>1.0000004233689737</v>
      </c>
      <c r="AC127" s="180">
        <f t="shared" si="47"/>
        <v>0.99999962991593505</v>
      </c>
      <c r="AD127" t="s">
        <v>374</v>
      </c>
      <c r="AE127">
        <v>947131646</v>
      </c>
      <c r="AF127">
        <v>4.8662999999999996E-3</v>
      </c>
      <c r="AG127">
        <v>3687222.75</v>
      </c>
      <c r="AH127" t="b">
        <f t="shared" si="48"/>
        <v>1</v>
      </c>
      <c r="AI127" s="178">
        <f t="shared" si="49"/>
        <v>-0.25750446319580078</v>
      </c>
      <c r="AJ127" s="46">
        <f t="shared" si="50"/>
        <v>0.99999962991593505</v>
      </c>
      <c r="AK127" s="46">
        <f t="shared" si="51"/>
        <v>1.2713018804788589E-3</v>
      </c>
      <c r="AL127" t="s">
        <v>374</v>
      </c>
      <c r="AM127">
        <v>5013</v>
      </c>
      <c r="AN127">
        <v>3379</v>
      </c>
      <c r="AO127">
        <v>1.4835750000000001</v>
      </c>
      <c r="AP127">
        <v>4.8406999999999999E-3</v>
      </c>
      <c r="AQ127" t="b">
        <f t="shared" si="52"/>
        <v>1</v>
      </c>
      <c r="AR127" s="178">
        <f t="shared" si="53"/>
        <v>0</v>
      </c>
      <c r="AS127" s="178">
        <f t="shared" si="54"/>
        <v>0</v>
      </c>
      <c r="AT127" s="179">
        <f t="shared" si="55"/>
        <v>0.99999998503889898</v>
      </c>
      <c r="AU127" s="179">
        <f t="shared" si="56"/>
        <v>1.0000008585302218</v>
      </c>
      <c r="AV127" t="s">
        <v>374</v>
      </c>
      <c r="AW127">
        <v>947131646</v>
      </c>
      <c r="AX127">
        <v>4.8406999999999999E-3</v>
      </c>
      <c r="AY127">
        <v>916955.24</v>
      </c>
      <c r="AZ127" t="b">
        <f t="shared" si="57"/>
        <v>1</v>
      </c>
      <c r="BA127" s="178">
        <f t="shared" si="58"/>
        <v>-0.25750446319580078</v>
      </c>
      <c r="BB127" s="46">
        <f t="shared" si="59"/>
        <v>1.0000008585302218</v>
      </c>
      <c r="BC127" s="46">
        <f t="shared" si="60"/>
        <v>-4.7739503206685185E-3</v>
      </c>
      <c r="BD127" t="s">
        <v>374</v>
      </c>
      <c r="BE127">
        <v>36105640</v>
      </c>
      <c r="BF127" t="b">
        <f t="shared" si="61"/>
        <v>1</v>
      </c>
      <c r="BG127" s="178">
        <f t="shared" si="62"/>
        <v>0</v>
      </c>
      <c r="BH127">
        <v>111</v>
      </c>
      <c r="BI127" t="s">
        <v>374</v>
      </c>
      <c r="BJ127">
        <v>36105640</v>
      </c>
      <c r="BK127">
        <v>3687222.75</v>
      </c>
      <c r="BL127">
        <v>916955.24</v>
      </c>
      <c r="BM127">
        <v>40709818</v>
      </c>
      <c r="BN127" t="b">
        <f t="shared" si="63"/>
        <v>1</v>
      </c>
      <c r="BO127" s="46">
        <f t="shared" si="64"/>
        <v>0</v>
      </c>
      <c r="BP127" s="46">
        <f t="shared" si="65"/>
        <v>1.2713018804788589E-3</v>
      </c>
      <c r="BQ127" s="46">
        <f t="shared" si="66"/>
        <v>-4.7739503206685185E-3</v>
      </c>
      <c r="BR127" s="46">
        <f t="shared" si="67"/>
        <v>6.4973533153533936E-3</v>
      </c>
    </row>
    <row r="128" spans="1:70" x14ac:dyDescent="0.25">
      <c r="A128" s="41" t="s">
        <v>481</v>
      </c>
      <c r="B128" s="41" t="s">
        <v>146</v>
      </c>
      <c r="C128" s="84" t="s">
        <v>375</v>
      </c>
      <c r="D128" s="84"/>
      <c r="E128" s="84"/>
      <c r="F128" s="84"/>
      <c r="G128" s="42">
        <v>15064069</v>
      </c>
      <c r="H128" s="43">
        <v>3567</v>
      </c>
      <c r="I128" s="44">
        <v>3191</v>
      </c>
      <c r="J128" s="45">
        <v>3.5289427243000002</v>
      </c>
      <c r="K128" s="37">
        <f t="shared" si="36"/>
        <v>1.6577928348223823E-2</v>
      </c>
      <c r="L128" s="37">
        <f t="shared" si="37"/>
        <v>4.7245575030224526E-3</v>
      </c>
      <c r="M128" s="38">
        <f t="shared" si="38"/>
        <v>1.1178314008147916</v>
      </c>
      <c r="N128" s="37">
        <f t="shared" si="39"/>
        <v>3.6473260437734174E-3</v>
      </c>
      <c r="O128" s="39">
        <f t="shared" si="35"/>
        <v>15064069</v>
      </c>
      <c r="P128" s="39">
        <f t="shared" si="40"/>
        <v>3579822.3405407201</v>
      </c>
      <c r="Q128" s="39">
        <f t="shared" si="41"/>
        <v>690899.58405539743</v>
      </c>
      <c r="R128" s="39">
        <f t="shared" si="42"/>
        <v>19334790.92459612</v>
      </c>
      <c r="S128" t="s">
        <v>375</v>
      </c>
      <c r="T128">
        <v>3191</v>
      </c>
      <c r="U128">
        <v>3.5289429999999999</v>
      </c>
      <c r="V128">
        <v>4.6977E-3</v>
      </c>
      <c r="W128">
        <v>1.65779E-2</v>
      </c>
      <c r="X128">
        <v>4.7245999999999998E-3</v>
      </c>
      <c r="Y128" t="b">
        <f t="shared" si="43"/>
        <v>1</v>
      </c>
      <c r="Z128" s="178">
        <f t="shared" si="44"/>
        <v>0</v>
      </c>
      <c r="AA128" s="180">
        <f t="shared" si="45"/>
        <v>2.7569999971888137E-7</v>
      </c>
      <c r="AB128" s="180">
        <f t="shared" si="46"/>
        <v>0.99999829000202989</v>
      </c>
      <c r="AC128" s="180">
        <f t="shared" si="47"/>
        <v>1.000008994911697</v>
      </c>
      <c r="AD128" t="s">
        <v>375</v>
      </c>
      <c r="AE128">
        <v>947131646</v>
      </c>
      <c r="AF128">
        <v>4.7245999999999998E-3</v>
      </c>
      <c r="AG128">
        <v>3579822.34</v>
      </c>
      <c r="AH128" t="b">
        <f t="shared" si="48"/>
        <v>1</v>
      </c>
      <c r="AI128" s="178">
        <f t="shared" si="49"/>
        <v>-0.25750446319580078</v>
      </c>
      <c r="AJ128" s="46">
        <f t="shared" si="50"/>
        <v>1.000008994911697</v>
      </c>
      <c r="AK128" s="46">
        <f t="shared" si="51"/>
        <v>-5.4072029888629913E-4</v>
      </c>
      <c r="AL128" t="s">
        <v>375</v>
      </c>
      <c r="AM128">
        <v>3567</v>
      </c>
      <c r="AN128">
        <v>3191</v>
      </c>
      <c r="AO128">
        <v>1.1178314</v>
      </c>
      <c r="AP128">
        <v>3.6473E-3</v>
      </c>
      <c r="AQ128" t="b">
        <f t="shared" si="52"/>
        <v>1</v>
      </c>
      <c r="AR128" s="178">
        <f t="shared" si="53"/>
        <v>0</v>
      </c>
      <c r="AS128" s="178">
        <f t="shared" si="54"/>
        <v>0</v>
      </c>
      <c r="AT128" s="179">
        <f t="shared" si="55"/>
        <v>0.99999999927109617</v>
      </c>
      <c r="AU128" s="179">
        <f t="shared" si="56"/>
        <v>0.999992859488539</v>
      </c>
      <c r="AV128" t="s">
        <v>375</v>
      </c>
      <c r="AW128">
        <v>947131646</v>
      </c>
      <c r="AX128">
        <v>3.6473E-3</v>
      </c>
      <c r="AY128">
        <v>690899.58</v>
      </c>
      <c r="AZ128" t="b">
        <f t="shared" si="57"/>
        <v>1</v>
      </c>
      <c r="BA128" s="178">
        <f t="shared" si="58"/>
        <v>-0.25750446319580078</v>
      </c>
      <c r="BB128" s="46">
        <f t="shared" si="59"/>
        <v>0.999992859488539</v>
      </c>
      <c r="BC128" s="46">
        <f t="shared" si="60"/>
        <v>-4.0553974686190486E-3</v>
      </c>
      <c r="BD128" t="s">
        <v>375</v>
      </c>
      <c r="BE128">
        <v>15064069</v>
      </c>
      <c r="BF128" t="b">
        <f t="shared" si="61"/>
        <v>1</v>
      </c>
      <c r="BG128" s="178">
        <f t="shared" si="62"/>
        <v>0</v>
      </c>
      <c r="BH128">
        <v>112</v>
      </c>
      <c r="BI128" t="s">
        <v>375</v>
      </c>
      <c r="BJ128">
        <v>15064069</v>
      </c>
      <c r="BK128">
        <v>3579822.34</v>
      </c>
      <c r="BL128">
        <v>690899.58</v>
      </c>
      <c r="BM128">
        <v>19334791</v>
      </c>
      <c r="BN128" t="b">
        <f t="shared" si="63"/>
        <v>1</v>
      </c>
      <c r="BO128" s="46">
        <f t="shared" si="64"/>
        <v>0</v>
      </c>
      <c r="BP128" s="46">
        <f t="shared" si="65"/>
        <v>-5.4072029888629913E-4</v>
      </c>
      <c r="BQ128" s="46">
        <f t="shared" si="66"/>
        <v>-4.0553974686190486E-3</v>
      </c>
      <c r="BR128" s="46">
        <f t="shared" si="67"/>
        <v>7.5403880327939987E-2</v>
      </c>
    </row>
    <row r="129" spans="1:70" x14ac:dyDescent="0.25">
      <c r="A129" s="41" t="s">
        <v>481</v>
      </c>
      <c r="B129" s="41" t="s">
        <v>147</v>
      </c>
      <c r="C129" s="84" t="s">
        <v>376</v>
      </c>
      <c r="D129" s="84"/>
      <c r="E129" s="84"/>
      <c r="F129" s="84"/>
      <c r="G129" s="42">
        <v>5149556</v>
      </c>
      <c r="H129" s="43">
        <v>1078</v>
      </c>
      <c r="I129" s="44">
        <v>1193</v>
      </c>
      <c r="J129" s="45">
        <v>3.5406041719000001</v>
      </c>
      <c r="K129" s="37">
        <f t="shared" si="36"/>
        <v>6.2183715073825061E-3</v>
      </c>
      <c r="L129" s="37">
        <f t="shared" si="37"/>
        <v>1.7721788358997679E-3</v>
      </c>
      <c r="M129" s="38">
        <f t="shared" si="38"/>
        <v>0.90360435875943002</v>
      </c>
      <c r="N129" s="37">
        <f t="shared" si="39"/>
        <v>2.9483334504364165E-3</v>
      </c>
      <c r="O129" s="39">
        <f t="shared" si="35"/>
        <v>5149556</v>
      </c>
      <c r="P129" s="39">
        <f t="shared" si="40"/>
        <v>1342789.3266467643</v>
      </c>
      <c r="Q129" s="39">
        <f t="shared" si="41"/>
        <v>558491.98292558221</v>
      </c>
      <c r="R129" s="39">
        <f t="shared" si="42"/>
        <v>7050837.3095723465</v>
      </c>
      <c r="S129" t="s">
        <v>376</v>
      </c>
      <c r="T129">
        <v>1193</v>
      </c>
      <c r="U129">
        <v>3.5406040000000001</v>
      </c>
      <c r="V129">
        <v>1.7562999999999999E-3</v>
      </c>
      <c r="W129">
        <v>6.2183999999999998E-3</v>
      </c>
      <c r="X129">
        <v>1.7722E-3</v>
      </c>
      <c r="Y129" t="b">
        <f t="shared" si="43"/>
        <v>1</v>
      </c>
      <c r="Z129" s="178">
        <f t="shared" si="44"/>
        <v>0</v>
      </c>
      <c r="AA129" s="180">
        <f t="shared" si="45"/>
        <v>-1.7190000001221506E-7</v>
      </c>
      <c r="AB129" s="180">
        <f t="shared" si="46"/>
        <v>1.0000045820063115</v>
      </c>
      <c r="AC129" s="180">
        <f t="shared" si="47"/>
        <v>1.0000119424178888</v>
      </c>
      <c r="AD129" t="s">
        <v>376</v>
      </c>
      <c r="AE129">
        <v>947131646</v>
      </c>
      <c r="AF129">
        <v>1.7722E-3</v>
      </c>
      <c r="AG129">
        <v>1342789.33</v>
      </c>
      <c r="AH129" t="b">
        <f t="shared" si="48"/>
        <v>1</v>
      </c>
      <c r="AI129" s="178">
        <f t="shared" si="49"/>
        <v>-0.25750446319580078</v>
      </c>
      <c r="AJ129" s="46">
        <f t="shared" si="50"/>
        <v>1.0000119424178888</v>
      </c>
      <c r="AK129" s="46">
        <f t="shared" si="51"/>
        <v>3.3532357774674892E-3</v>
      </c>
      <c r="AL129" t="s">
        <v>376</v>
      </c>
      <c r="AM129">
        <v>1078</v>
      </c>
      <c r="AN129">
        <v>1193</v>
      </c>
      <c r="AO129">
        <v>0.90360439999999997</v>
      </c>
      <c r="AP129">
        <v>2.9483000000000001E-3</v>
      </c>
      <c r="AQ129" t="b">
        <f t="shared" si="52"/>
        <v>1</v>
      </c>
      <c r="AR129" s="178">
        <f t="shared" si="53"/>
        <v>0</v>
      </c>
      <c r="AS129" s="178">
        <f t="shared" si="54"/>
        <v>0</v>
      </c>
      <c r="AT129" s="179">
        <f t="shared" si="55"/>
        <v>1.0000000456400742</v>
      </c>
      <c r="AU129" s="179">
        <f t="shared" si="56"/>
        <v>0.99998865445955187</v>
      </c>
      <c r="AV129" t="s">
        <v>376</v>
      </c>
      <c r="AW129">
        <v>947131646</v>
      </c>
      <c r="AX129">
        <v>2.9483000000000001E-3</v>
      </c>
      <c r="AY129">
        <v>558491.98</v>
      </c>
      <c r="AZ129" t="b">
        <f t="shared" si="57"/>
        <v>1</v>
      </c>
      <c r="BA129" s="178">
        <f t="shared" si="58"/>
        <v>-0.25750446319580078</v>
      </c>
      <c r="BB129" s="46">
        <f t="shared" si="59"/>
        <v>0.99998865445955187</v>
      </c>
      <c r="BC129" s="46">
        <f t="shared" si="60"/>
        <v>-2.925582230091095E-3</v>
      </c>
      <c r="BD129" t="s">
        <v>376</v>
      </c>
      <c r="BE129">
        <v>5149556</v>
      </c>
      <c r="BF129" t="b">
        <f t="shared" si="61"/>
        <v>1</v>
      </c>
      <c r="BG129" s="178">
        <f t="shared" si="62"/>
        <v>0</v>
      </c>
      <c r="BH129">
        <v>113</v>
      </c>
      <c r="BI129" t="s">
        <v>376</v>
      </c>
      <c r="BJ129">
        <v>5149556</v>
      </c>
      <c r="BK129">
        <v>1342789.33</v>
      </c>
      <c r="BL129">
        <v>558491.98</v>
      </c>
      <c r="BM129">
        <v>7050837</v>
      </c>
      <c r="BN129" t="b">
        <f t="shared" si="63"/>
        <v>1</v>
      </c>
      <c r="BO129" s="46">
        <f t="shared" si="64"/>
        <v>0</v>
      </c>
      <c r="BP129" s="46">
        <f t="shared" si="65"/>
        <v>3.3532357774674892E-3</v>
      </c>
      <c r="BQ129" s="46">
        <f t="shared" si="66"/>
        <v>-2.925582230091095E-3</v>
      </c>
      <c r="BR129" s="46">
        <f t="shared" si="67"/>
        <v>-0.30957234650850296</v>
      </c>
    </row>
    <row r="130" spans="1:70" x14ac:dyDescent="0.25">
      <c r="A130" s="41" t="s">
        <v>481</v>
      </c>
      <c r="B130" s="41" t="s">
        <v>148</v>
      </c>
      <c r="C130" s="84" t="s">
        <v>377</v>
      </c>
      <c r="D130" s="84"/>
      <c r="E130" s="84"/>
      <c r="F130" s="84"/>
      <c r="G130" s="42">
        <v>154698866</v>
      </c>
      <c r="H130" s="43">
        <v>88629</v>
      </c>
      <c r="I130" s="44">
        <v>64586</v>
      </c>
      <c r="J130" s="45">
        <v>3.4380070620000001</v>
      </c>
      <c r="K130" s="37">
        <f t="shared" si="36"/>
        <v>0.3268917777759765</v>
      </c>
      <c r="L130" s="37">
        <f t="shared" si="37"/>
        <v>9.3161157952121848E-2</v>
      </c>
      <c r="M130" s="38">
        <f t="shared" si="38"/>
        <v>1.3722633388040753</v>
      </c>
      <c r="N130" s="37">
        <f t="shared" si="39"/>
        <v>4.4775015363563214E-3</v>
      </c>
      <c r="O130" s="39">
        <f t="shared" si="35"/>
        <v>154698866</v>
      </c>
      <c r="P130" s="39">
        <f t="shared" si="40"/>
        <v>70588704.718758866</v>
      </c>
      <c r="Q130" s="39">
        <f t="shared" si="41"/>
        <v>848156.6802499335</v>
      </c>
      <c r="R130" s="39">
        <f t="shared" si="42"/>
        <v>226135727.39900881</v>
      </c>
      <c r="S130" t="s">
        <v>377</v>
      </c>
      <c r="T130">
        <v>64586</v>
      </c>
      <c r="U130">
        <v>3.4380069999999998</v>
      </c>
      <c r="V130">
        <v>9.5081799999999994E-2</v>
      </c>
      <c r="W130">
        <v>0.32689180000000001</v>
      </c>
      <c r="X130">
        <v>9.31612E-2</v>
      </c>
      <c r="Y130" t="b">
        <f t="shared" si="43"/>
        <v>1</v>
      </c>
      <c r="Z130" s="178">
        <f t="shared" si="44"/>
        <v>0</v>
      </c>
      <c r="AA130" s="180">
        <f t="shared" si="45"/>
        <v>-6.2000000244921694E-8</v>
      </c>
      <c r="AB130" s="180">
        <f t="shared" si="46"/>
        <v>1.0000000679858749</v>
      </c>
      <c r="AC130" s="180">
        <f t="shared" si="47"/>
        <v>1.0000004513455938</v>
      </c>
      <c r="AD130" t="s">
        <v>377</v>
      </c>
      <c r="AE130">
        <v>947131646</v>
      </c>
      <c r="AF130">
        <v>9.31612E-2</v>
      </c>
      <c r="AG130">
        <v>70588704.700000003</v>
      </c>
      <c r="AH130" t="b">
        <f t="shared" si="48"/>
        <v>1</v>
      </c>
      <c r="AI130" s="178">
        <f t="shared" si="49"/>
        <v>-0.25750446319580078</v>
      </c>
      <c r="AJ130" s="46">
        <f t="shared" si="50"/>
        <v>1.0000004513455938</v>
      </c>
      <c r="AK130" s="46">
        <f t="shared" si="51"/>
        <v>-1.8758863210678101E-2</v>
      </c>
      <c r="AL130" t="s">
        <v>377</v>
      </c>
      <c r="AM130">
        <v>88629</v>
      </c>
      <c r="AN130">
        <v>64586</v>
      </c>
      <c r="AO130">
        <v>1.3722633</v>
      </c>
      <c r="AP130">
        <v>4.4774999999999997E-3</v>
      </c>
      <c r="AQ130" t="b">
        <f t="shared" si="52"/>
        <v>1</v>
      </c>
      <c r="AR130" s="178">
        <f t="shared" si="53"/>
        <v>0</v>
      </c>
      <c r="AS130" s="178">
        <f t="shared" si="54"/>
        <v>0</v>
      </c>
      <c r="AT130" s="179">
        <f t="shared" si="55"/>
        <v>0.99999997172257382</v>
      </c>
      <c r="AU130" s="179">
        <f t="shared" si="56"/>
        <v>0.99999965687196102</v>
      </c>
      <c r="AV130" t="s">
        <v>377</v>
      </c>
      <c r="AW130">
        <v>947131646</v>
      </c>
      <c r="AX130">
        <v>4.4774999999999997E-3</v>
      </c>
      <c r="AY130">
        <v>848156.68</v>
      </c>
      <c r="AZ130" t="b">
        <f t="shared" si="57"/>
        <v>1</v>
      </c>
      <c r="BA130" s="178">
        <f t="shared" si="58"/>
        <v>-0.25750446319580078</v>
      </c>
      <c r="BB130" s="46">
        <f t="shared" si="59"/>
        <v>0.99999965687196102</v>
      </c>
      <c r="BC130" s="46">
        <f t="shared" si="60"/>
        <v>-2.4993345141410828E-4</v>
      </c>
      <c r="BD130" t="s">
        <v>377</v>
      </c>
      <c r="BE130">
        <v>154698866</v>
      </c>
      <c r="BF130" t="b">
        <f t="shared" si="61"/>
        <v>1</v>
      </c>
      <c r="BG130" s="178">
        <f t="shared" si="62"/>
        <v>0</v>
      </c>
      <c r="BH130">
        <v>114</v>
      </c>
      <c r="BI130" t="s">
        <v>377</v>
      </c>
      <c r="BJ130">
        <v>154698866</v>
      </c>
      <c r="BK130">
        <v>70588704.700000003</v>
      </c>
      <c r="BL130">
        <v>848156.68</v>
      </c>
      <c r="BM130">
        <v>226135727</v>
      </c>
      <c r="BN130" t="b">
        <f t="shared" si="63"/>
        <v>1</v>
      </c>
      <c r="BO130" s="46">
        <f t="shared" si="64"/>
        <v>0</v>
      </c>
      <c r="BP130" s="46">
        <f t="shared" si="65"/>
        <v>-1.8758863210678101E-2</v>
      </c>
      <c r="BQ130" s="46">
        <f t="shared" si="66"/>
        <v>-2.4993345141410828E-4</v>
      </c>
      <c r="BR130" s="46">
        <f t="shared" si="67"/>
        <v>-0.39900881052017212</v>
      </c>
    </row>
    <row r="131" spans="1:70" x14ac:dyDescent="0.25">
      <c r="A131" s="41" t="s">
        <v>481</v>
      </c>
      <c r="B131" s="41" t="s">
        <v>149</v>
      </c>
      <c r="C131" s="84" t="s">
        <v>378</v>
      </c>
      <c r="D131" s="84"/>
      <c r="E131" s="84"/>
      <c r="F131" s="84"/>
      <c r="G131" s="42">
        <v>48167426</v>
      </c>
      <c r="H131" s="43">
        <v>10363</v>
      </c>
      <c r="I131" s="44">
        <v>7029</v>
      </c>
      <c r="J131" s="45">
        <v>3.5197447043999999</v>
      </c>
      <c r="K131" s="37">
        <f t="shared" si="36"/>
        <v>3.6421980024419813E-2</v>
      </c>
      <c r="L131" s="37">
        <f t="shared" si="37"/>
        <v>1.0379930193011307E-2</v>
      </c>
      <c r="M131" s="38">
        <f t="shared" si="38"/>
        <v>1.47432067150377</v>
      </c>
      <c r="N131" s="37">
        <f t="shared" si="39"/>
        <v>4.8105002043507261E-3</v>
      </c>
      <c r="O131" s="39">
        <f t="shared" si="35"/>
        <v>48167426</v>
      </c>
      <c r="P131" s="39">
        <f t="shared" si="40"/>
        <v>7864928.2973958217</v>
      </c>
      <c r="Q131" s="39">
        <f t="shared" si="41"/>
        <v>911235.3955737527</v>
      </c>
      <c r="R131" s="39">
        <f t="shared" si="42"/>
        <v>56943589.692969576</v>
      </c>
      <c r="S131" t="s">
        <v>378</v>
      </c>
      <c r="T131">
        <v>7029</v>
      </c>
      <c r="U131">
        <v>3.5197449999999999</v>
      </c>
      <c r="V131">
        <v>1.03479E-2</v>
      </c>
      <c r="W131">
        <v>3.6422000000000003E-2</v>
      </c>
      <c r="X131">
        <v>1.0379899999999999E-2</v>
      </c>
      <c r="Y131" t="b">
        <f t="shared" si="43"/>
        <v>1</v>
      </c>
      <c r="Z131" s="178">
        <f t="shared" si="44"/>
        <v>0</v>
      </c>
      <c r="AA131" s="180">
        <f t="shared" si="45"/>
        <v>2.9560000003314713E-7</v>
      </c>
      <c r="AB131" s="180">
        <f t="shared" si="46"/>
        <v>1.0000005484484966</v>
      </c>
      <c r="AC131" s="180">
        <f t="shared" si="47"/>
        <v>0.99999709121248925</v>
      </c>
      <c r="AD131" t="s">
        <v>378</v>
      </c>
      <c r="AE131">
        <v>947131646</v>
      </c>
      <c r="AF131">
        <v>1.0379899999999999E-2</v>
      </c>
      <c r="AG131">
        <v>7864928.2999999998</v>
      </c>
      <c r="AH131" t="b">
        <f t="shared" si="48"/>
        <v>1</v>
      </c>
      <c r="AI131" s="178">
        <f t="shared" si="49"/>
        <v>-0.25750446319580078</v>
      </c>
      <c r="AJ131" s="46">
        <f t="shared" si="50"/>
        <v>0.99999709121248925</v>
      </c>
      <c r="AK131" s="46">
        <f t="shared" si="51"/>
        <v>2.6041781529784203E-3</v>
      </c>
      <c r="AL131" t="s">
        <v>378</v>
      </c>
      <c r="AM131">
        <v>10363</v>
      </c>
      <c r="AN131">
        <v>7029</v>
      </c>
      <c r="AO131">
        <v>1.4743207</v>
      </c>
      <c r="AP131">
        <v>4.8104999999999997E-3</v>
      </c>
      <c r="AQ131" t="b">
        <f t="shared" si="52"/>
        <v>1</v>
      </c>
      <c r="AR131" s="178">
        <f t="shared" si="53"/>
        <v>0</v>
      </c>
      <c r="AS131" s="178">
        <f t="shared" si="54"/>
        <v>0</v>
      </c>
      <c r="AT131" s="179">
        <f t="shared" si="55"/>
        <v>1.00000001932838</v>
      </c>
      <c r="AU131" s="179">
        <f t="shared" si="56"/>
        <v>0.99999995751985915</v>
      </c>
      <c r="AV131" t="s">
        <v>378</v>
      </c>
      <c r="AW131">
        <v>947131646</v>
      </c>
      <c r="AX131">
        <v>4.8104999999999997E-3</v>
      </c>
      <c r="AY131">
        <v>911235.4</v>
      </c>
      <c r="AZ131" t="b">
        <f t="shared" si="57"/>
        <v>1</v>
      </c>
      <c r="BA131" s="178">
        <f t="shared" si="58"/>
        <v>-0.25750446319580078</v>
      </c>
      <c r="BB131" s="46">
        <f t="shared" si="59"/>
        <v>0.99999995751985915</v>
      </c>
      <c r="BC131" s="46">
        <f t="shared" si="60"/>
        <v>4.4262473238632083E-3</v>
      </c>
      <c r="BD131" t="s">
        <v>378</v>
      </c>
      <c r="BE131">
        <v>48167426</v>
      </c>
      <c r="BF131" t="b">
        <f t="shared" si="61"/>
        <v>1</v>
      </c>
      <c r="BG131" s="178">
        <f t="shared" si="62"/>
        <v>0</v>
      </c>
      <c r="BH131">
        <v>115</v>
      </c>
      <c r="BI131" t="s">
        <v>378</v>
      </c>
      <c r="BJ131">
        <v>48167426</v>
      </c>
      <c r="BK131">
        <v>7864928.2999999998</v>
      </c>
      <c r="BL131">
        <v>911235.4</v>
      </c>
      <c r="BM131">
        <v>56943590</v>
      </c>
      <c r="BN131" t="b">
        <f t="shared" si="63"/>
        <v>1</v>
      </c>
      <c r="BO131" s="46">
        <f t="shared" si="64"/>
        <v>0</v>
      </c>
      <c r="BP131" s="46">
        <f t="shared" si="65"/>
        <v>2.6041781529784203E-3</v>
      </c>
      <c r="BQ131" s="46">
        <f t="shared" si="66"/>
        <v>4.4262473238632083E-3</v>
      </c>
      <c r="BR131" s="46">
        <f t="shared" si="67"/>
        <v>0.30703042447566986</v>
      </c>
    </row>
    <row r="132" spans="1:70" x14ac:dyDescent="0.25">
      <c r="A132" s="41" t="s">
        <v>481</v>
      </c>
      <c r="B132" s="41" t="s">
        <v>150</v>
      </c>
      <c r="C132" s="84" t="s">
        <v>379</v>
      </c>
      <c r="D132" s="84"/>
      <c r="E132" s="84"/>
      <c r="F132" s="84"/>
      <c r="G132" s="42">
        <v>54426704</v>
      </c>
      <c r="H132" s="43">
        <v>6835</v>
      </c>
      <c r="I132" s="44">
        <v>3775</v>
      </c>
      <c r="J132" s="45">
        <v>3.3400552253</v>
      </c>
      <c r="K132" s="37">
        <f t="shared" si="36"/>
        <v>1.8562200008696864E-2</v>
      </c>
      <c r="L132" s="37">
        <f t="shared" si="37"/>
        <v>5.2900567237092857E-3</v>
      </c>
      <c r="M132" s="38">
        <f t="shared" si="38"/>
        <v>1.8105960264900662</v>
      </c>
      <c r="N132" s="37">
        <f t="shared" si="39"/>
        <v>5.9077192118206041E-3</v>
      </c>
      <c r="O132" s="39">
        <f t="shared" si="35"/>
        <v>54426704</v>
      </c>
      <c r="P132" s="39">
        <f t="shared" si="40"/>
        <v>4008304.1068178853</v>
      </c>
      <c r="Q132" s="39">
        <f t="shared" si="41"/>
        <v>1119077.5645437469</v>
      </c>
      <c r="R132" s="39">
        <f t="shared" si="42"/>
        <v>59554085.671361633</v>
      </c>
      <c r="S132" t="s">
        <v>379</v>
      </c>
      <c r="T132">
        <v>3775</v>
      </c>
      <c r="U132">
        <v>3.340055</v>
      </c>
      <c r="V132">
        <v>5.5574999999999999E-3</v>
      </c>
      <c r="W132">
        <v>1.8562200000000001E-2</v>
      </c>
      <c r="X132">
        <v>5.2900999999999998E-3</v>
      </c>
      <c r="Y132" t="b">
        <f t="shared" si="43"/>
        <v>1</v>
      </c>
      <c r="Z132" s="178">
        <f t="shared" si="44"/>
        <v>0</v>
      </c>
      <c r="AA132" s="180">
        <f t="shared" si="45"/>
        <v>-2.2529999998965877E-7</v>
      </c>
      <c r="AB132" s="180">
        <f t="shared" si="46"/>
        <v>0.99999999953147456</v>
      </c>
      <c r="AC132" s="180">
        <f t="shared" si="47"/>
        <v>1.0000081806855718</v>
      </c>
      <c r="AD132" t="s">
        <v>379</v>
      </c>
      <c r="AE132">
        <v>947131646</v>
      </c>
      <c r="AF132">
        <v>5.2900999999999998E-3</v>
      </c>
      <c r="AG132">
        <v>4008304.11</v>
      </c>
      <c r="AH132" t="b">
        <f t="shared" si="48"/>
        <v>1</v>
      </c>
      <c r="AI132" s="178">
        <f t="shared" si="49"/>
        <v>-0.25750446319580078</v>
      </c>
      <c r="AJ132" s="46">
        <f t="shared" si="50"/>
        <v>1.0000081806855718</v>
      </c>
      <c r="AK132" s="46">
        <f t="shared" si="51"/>
        <v>3.1821145676076412E-3</v>
      </c>
      <c r="AL132" t="s">
        <v>379</v>
      </c>
      <c r="AM132">
        <v>6835</v>
      </c>
      <c r="AN132">
        <v>3775</v>
      </c>
      <c r="AO132">
        <v>1.8105960000000001</v>
      </c>
      <c r="AP132">
        <v>5.9077000000000001E-3</v>
      </c>
      <c r="AQ132" t="b">
        <f t="shared" si="52"/>
        <v>1</v>
      </c>
      <c r="AR132" s="178">
        <f t="shared" si="53"/>
        <v>0</v>
      </c>
      <c r="AS132" s="178">
        <f t="shared" si="54"/>
        <v>0</v>
      </c>
      <c r="AT132" s="179">
        <f t="shared" si="55"/>
        <v>0.99999998536942214</v>
      </c>
      <c r="AU132" s="179">
        <f t="shared" si="56"/>
        <v>0.99999674801392635</v>
      </c>
      <c r="AV132" t="s">
        <v>379</v>
      </c>
      <c r="AW132">
        <v>947131646</v>
      </c>
      <c r="AX132">
        <v>5.9077000000000001E-3</v>
      </c>
      <c r="AY132">
        <v>1119077.56</v>
      </c>
      <c r="AZ132" t="b">
        <f t="shared" si="57"/>
        <v>1</v>
      </c>
      <c r="BA132" s="178">
        <f t="shared" si="58"/>
        <v>-0.25750446319580078</v>
      </c>
      <c r="BB132" s="46">
        <f t="shared" si="59"/>
        <v>0.99999674801392635</v>
      </c>
      <c r="BC132" s="46">
        <f t="shared" si="60"/>
        <v>-4.5437468215823174E-3</v>
      </c>
      <c r="BD132" t="s">
        <v>379</v>
      </c>
      <c r="BE132">
        <v>54426704</v>
      </c>
      <c r="BF132" t="b">
        <f t="shared" si="61"/>
        <v>1</v>
      </c>
      <c r="BG132" s="178">
        <f t="shared" si="62"/>
        <v>0</v>
      </c>
      <c r="BH132">
        <v>116</v>
      </c>
      <c r="BI132" t="s">
        <v>379</v>
      </c>
      <c r="BJ132">
        <v>54426704</v>
      </c>
      <c r="BK132">
        <v>4008304.11</v>
      </c>
      <c r="BL132">
        <v>1119077.56</v>
      </c>
      <c r="BM132">
        <v>59554086</v>
      </c>
      <c r="BN132" t="b">
        <f t="shared" si="63"/>
        <v>1</v>
      </c>
      <c r="BO132" s="46">
        <f t="shared" si="64"/>
        <v>0</v>
      </c>
      <c r="BP132" s="46">
        <f t="shared" si="65"/>
        <v>3.1821145676076412E-3</v>
      </c>
      <c r="BQ132" s="46">
        <f t="shared" si="66"/>
        <v>-4.5437468215823174E-3</v>
      </c>
      <c r="BR132" s="46">
        <f t="shared" si="67"/>
        <v>0.32863836735486984</v>
      </c>
    </row>
    <row r="133" spans="1:70" x14ac:dyDescent="0.25">
      <c r="A133" s="41" t="s">
        <v>481</v>
      </c>
      <c r="B133" s="41" t="s">
        <v>151</v>
      </c>
      <c r="C133" s="84" t="s">
        <v>380</v>
      </c>
      <c r="D133" s="84"/>
      <c r="E133" s="84"/>
      <c r="F133" s="84"/>
      <c r="G133" s="42">
        <v>4432809</v>
      </c>
      <c r="H133" s="43">
        <v>1099</v>
      </c>
      <c r="I133" s="44">
        <v>732</v>
      </c>
      <c r="J133" s="45">
        <v>3.3224161005999999</v>
      </c>
      <c r="K133" s="37">
        <f t="shared" si="36"/>
        <v>3.5803373420199387E-3</v>
      </c>
      <c r="L133" s="37">
        <f t="shared" si="37"/>
        <v>1.0203632985543766E-3</v>
      </c>
      <c r="M133" s="38">
        <f t="shared" si="38"/>
        <v>1.5013661202185793</v>
      </c>
      <c r="N133" s="37">
        <f t="shared" si="39"/>
        <v>4.8987456851908246E-3</v>
      </c>
      <c r="O133" s="39">
        <f t="shared" si="35"/>
        <v>4432809</v>
      </c>
      <c r="P133" s="39">
        <f t="shared" si="40"/>
        <v>773134.69659243547</v>
      </c>
      <c r="Q133" s="39">
        <f t="shared" si="41"/>
        <v>927951.4130823263</v>
      </c>
      <c r="R133" s="39">
        <f t="shared" si="42"/>
        <v>6133895.1096747611</v>
      </c>
      <c r="S133" t="s">
        <v>380</v>
      </c>
      <c r="T133">
        <v>732</v>
      </c>
      <c r="U133">
        <v>3.322416</v>
      </c>
      <c r="V133">
        <v>1.0776E-3</v>
      </c>
      <c r="W133">
        <v>3.5802999999999998E-3</v>
      </c>
      <c r="X133">
        <v>1.0204000000000001E-3</v>
      </c>
      <c r="Y133" t="b">
        <f t="shared" si="43"/>
        <v>1</v>
      </c>
      <c r="Z133" s="178">
        <f t="shared" si="44"/>
        <v>0</v>
      </c>
      <c r="AA133" s="180">
        <f t="shared" si="45"/>
        <v>-1.0059999988598634E-7</v>
      </c>
      <c r="AB133" s="180">
        <f t="shared" si="46"/>
        <v>0.99998957025096469</v>
      </c>
      <c r="AC133" s="180">
        <f t="shared" si="47"/>
        <v>1.000035968998175</v>
      </c>
      <c r="AD133" t="s">
        <v>380</v>
      </c>
      <c r="AE133">
        <v>947131646</v>
      </c>
      <c r="AF133">
        <v>1.0204000000000001E-3</v>
      </c>
      <c r="AG133">
        <v>773134.7</v>
      </c>
      <c r="AH133" t="b">
        <f t="shared" si="48"/>
        <v>1</v>
      </c>
      <c r="AI133" s="178">
        <f t="shared" si="49"/>
        <v>-0.25750446319580078</v>
      </c>
      <c r="AJ133" s="46">
        <f t="shared" si="50"/>
        <v>1.000035968998175</v>
      </c>
      <c r="AK133" s="46">
        <f t="shared" si="51"/>
        <v>3.4075644798576832E-3</v>
      </c>
      <c r="AL133" t="s">
        <v>380</v>
      </c>
      <c r="AM133">
        <v>1099</v>
      </c>
      <c r="AN133">
        <v>732</v>
      </c>
      <c r="AO133">
        <v>1.5013661</v>
      </c>
      <c r="AP133">
        <v>4.8986999999999998E-3</v>
      </c>
      <c r="AQ133" t="b">
        <f t="shared" si="52"/>
        <v>1</v>
      </c>
      <c r="AR133" s="178">
        <f t="shared" si="53"/>
        <v>0</v>
      </c>
      <c r="AS133" s="178">
        <f t="shared" si="54"/>
        <v>0</v>
      </c>
      <c r="AT133" s="179">
        <f t="shared" si="55"/>
        <v>0.99999998653321198</v>
      </c>
      <c r="AU133" s="179">
        <f t="shared" si="56"/>
        <v>0.99999067410440123</v>
      </c>
      <c r="AV133" t="s">
        <v>380</v>
      </c>
      <c r="AW133">
        <v>947131646</v>
      </c>
      <c r="AX133">
        <v>4.8986999999999998E-3</v>
      </c>
      <c r="AY133">
        <v>927951.41</v>
      </c>
      <c r="AZ133" t="b">
        <f t="shared" si="57"/>
        <v>1</v>
      </c>
      <c r="BA133" s="178">
        <f t="shared" si="58"/>
        <v>-0.25750446319580078</v>
      </c>
      <c r="BB133" s="46">
        <f t="shared" si="59"/>
        <v>0.99999067410440123</v>
      </c>
      <c r="BC133" s="46">
        <f t="shared" si="60"/>
        <v>-3.0823262641206384E-3</v>
      </c>
      <c r="BD133" t="s">
        <v>380</v>
      </c>
      <c r="BE133">
        <v>4432809</v>
      </c>
      <c r="BF133" t="b">
        <f t="shared" si="61"/>
        <v>1</v>
      </c>
      <c r="BG133" s="178">
        <f t="shared" si="62"/>
        <v>0</v>
      </c>
      <c r="BH133">
        <v>117</v>
      </c>
      <c r="BI133" t="s">
        <v>380</v>
      </c>
      <c r="BJ133">
        <v>4432809</v>
      </c>
      <c r="BK133">
        <v>773134.7</v>
      </c>
      <c r="BL133">
        <v>927951.41</v>
      </c>
      <c r="BM133">
        <v>6133895</v>
      </c>
      <c r="BN133" t="b">
        <f t="shared" si="63"/>
        <v>1</v>
      </c>
      <c r="BO133" s="46">
        <f t="shared" si="64"/>
        <v>0</v>
      </c>
      <c r="BP133" s="46">
        <f t="shared" si="65"/>
        <v>3.4075644798576832E-3</v>
      </c>
      <c r="BQ133" s="46">
        <f t="shared" si="66"/>
        <v>-3.0823262641206384E-3</v>
      </c>
      <c r="BR133" s="46">
        <f t="shared" si="67"/>
        <v>-0.10967476107180119</v>
      </c>
    </row>
    <row r="134" spans="1:70" x14ac:dyDescent="0.25">
      <c r="A134" s="41" t="s">
        <v>481</v>
      </c>
      <c r="B134" s="41" t="s">
        <v>152</v>
      </c>
      <c r="C134" s="84" t="s">
        <v>381</v>
      </c>
      <c r="D134" s="84"/>
      <c r="E134" s="84"/>
      <c r="F134" s="84"/>
      <c r="G134" s="42">
        <v>17174571</v>
      </c>
      <c r="H134" s="43">
        <v>4940</v>
      </c>
      <c r="I134" s="44">
        <v>3299</v>
      </c>
      <c r="J134" s="45">
        <v>3.4993719630000002</v>
      </c>
      <c r="K134" s="37">
        <f t="shared" si="36"/>
        <v>1.6995395198856709E-2</v>
      </c>
      <c r="L134" s="37">
        <f t="shared" si="37"/>
        <v>4.8435317258560357E-3</v>
      </c>
      <c r="M134" s="38">
        <f t="shared" si="38"/>
        <v>1.497423461655047</v>
      </c>
      <c r="N134" s="37">
        <f t="shared" si="39"/>
        <v>4.8858813469283679E-3</v>
      </c>
      <c r="O134" s="39">
        <f t="shared" si="35"/>
        <v>17174571</v>
      </c>
      <c r="P134" s="39">
        <f t="shared" si="40"/>
        <v>3669969.7417683834</v>
      </c>
      <c r="Q134" s="39">
        <f t="shared" si="41"/>
        <v>925514.56870701956</v>
      </c>
      <c r="R134" s="39">
        <f t="shared" si="42"/>
        <v>21770055.310475402</v>
      </c>
      <c r="S134" t="s">
        <v>381</v>
      </c>
      <c r="T134">
        <v>3299</v>
      </c>
      <c r="U134">
        <v>3.4993720000000001</v>
      </c>
      <c r="V134">
        <v>4.8567000000000003E-3</v>
      </c>
      <c r="W134">
        <v>1.6995400000000001E-2</v>
      </c>
      <c r="X134">
        <v>4.8434999999999997E-3</v>
      </c>
      <c r="Y134" t="b">
        <f t="shared" si="43"/>
        <v>1</v>
      </c>
      <c r="Z134" s="178">
        <f t="shared" si="44"/>
        <v>0</v>
      </c>
      <c r="AA134" s="180">
        <f t="shared" si="45"/>
        <v>3.6999999952769258E-8</v>
      </c>
      <c r="AB134" s="180">
        <f t="shared" si="46"/>
        <v>1.0000002824967138</v>
      </c>
      <c r="AC134" s="180">
        <f t="shared" si="47"/>
        <v>0.99999344985068095</v>
      </c>
      <c r="AD134" t="s">
        <v>381</v>
      </c>
      <c r="AE134">
        <v>947131646</v>
      </c>
      <c r="AF134">
        <v>4.8434999999999997E-3</v>
      </c>
      <c r="AG134">
        <v>3669969.74</v>
      </c>
      <c r="AH134" t="b">
        <f t="shared" si="48"/>
        <v>1</v>
      </c>
      <c r="AI134" s="178">
        <f t="shared" si="49"/>
        <v>-0.25750446319580078</v>
      </c>
      <c r="AJ134" s="46">
        <f t="shared" si="50"/>
        <v>0.99999344985068095</v>
      </c>
      <c r="AK134" s="46">
        <f t="shared" si="51"/>
        <v>-1.7683831974864006E-3</v>
      </c>
      <c r="AL134" t="s">
        <v>381</v>
      </c>
      <c r="AM134">
        <v>4940</v>
      </c>
      <c r="AN134">
        <v>3299</v>
      </c>
      <c r="AO134">
        <v>1.4974235</v>
      </c>
      <c r="AP134">
        <v>4.8859000000000003E-3</v>
      </c>
      <c r="AQ134" t="b">
        <f t="shared" si="52"/>
        <v>1</v>
      </c>
      <c r="AR134" s="178">
        <f t="shared" si="53"/>
        <v>0</v>
      </c>
      <c r="AS134" s="178">
        <f t="shared" si="54"/>
        <v>0</v>
      </c>
      <c r="AT134" s="179">
        <f t="shared" si="55"/>
        <v>1.0000000256072874</v>
      </c>
      <c r="AU134" s="179">
        <f t="shared" si="56"/>
        <v>1.0000038177496153</v>
      </c>
      <c r="AV134" t="s">
        <v>381</v>
      </c>
      <c r="AW134">
        <v>947131646</v>
      </c>
      <c r="AX134">
        <v>4.8859000000000003E-3</v>
      </c>
      <c r="AY134">
        <v>925514.57</v>
      </c>
      <c r="AZ134" t="b">
        <f t="shared" si="57"/>
        <v>1</v>
      </c>
      <c r="BA134" s="178">
        <f t="shared" si="58"/>
        <v>-0.25750446319580078</v>
      </c>
      <c r="BB134" s="46">
        <f t="shared" si="59"/>
        <v>1.0000038177496153</v>
      </c>
      <c r="BC134" s="46">
        <f t="shared" si="60"/>
        <v>1.2929803924635053E-3</v>
      </c>
      <c r="BD134" t="s">
        <v>495</v>
      </c>
      <c r="BE134">
        <v>17174571</v>
      </c>
      <c r="BF134" t="b">
        <f t="shared" si="61"/>
        <v>0</v>
      </c>
      <c r="BG134" s="178">
        <f t="shared" si="62"/>
        <v>0</v>
      </c>
      <c r="BH134">
        <v>118</v>
      </c>
      <c r="BI134" t="s">
        <v>381</v>
      </c>
      <c r="BJ134">
        <v>17174571</v>
      </c>
      <c r="BK134">
        <v>3669969.74</v>
      </c>
      <c r="BL134">
        <v>925514.57</v>
      </c>
      <c r="BM134">
        <v>21770055</v>
      </c>
      <c r="BN134" t="b">
        <f t="shared" si="63"/>
        <v>1</v>
      </c>
      <c r="BO134" s="46">
        <f t="shared" si="64"/>
        <v>0</v>
      </c>
      <c r="BP134" s="46">
        <f t="shared" si="65"/>
        <v>-1.7683831974864006E-3</v>
      </c>
      <c r="BQ134" s="46">
        <f t="shared" si="66"/>
        <v>1.2929803924635053E-3</v>
      </c>
      <c r="BR134" s="46">
        <f t="shared" si="67"/>
        <v>-0.31047540158033371</v>
      </c>
    </row>
    <row r="135" spans="1:70" x14ac:dyDescent="0.25">
      <c r="A135" s="41" t="s">
        <v>481</v>
      </c>
      <c r="B135" s="41" t="s">
        <v>153</v>
      </c>
      <c r="C135" s="84" t="s">
        <v>382</v>
      </c>
      <c r="D135" s="84"/>
      <c r="E135" s="84"/>
      <c r="F135" s="84"/>
      <c r="G135" s="42">
        <v>22976097</v>
      </c>
      <c r="H135" s="43">
        <v>21175</v>
      </c>
      <c r="I135" s="44">
        <v>5490</v>
      </c>
      <c r="J135" s="45">
        <v>3.4203990962000002</v>
      </c>
      <c r="K135" s="37">
        <f t="shared" si="36"/>
        <v>2.7644451141726093E-2</v>
      </c>
      <c r="L135" s="37">
        <f t="shared" si="37"/>
        <v>7.8784149813612321E-3</v>
      </c>
      <c r="M135" s="38">
        <f t="shared" si="38"/>
        <v>3.8570127504553735</v>
      </c>
      <c r="N135" s="37">
        <f t="shared" si="39"/>
        <v>1.2584888065989168E-2</v>
      </c>
      <c r="O135" s="39">
        <f t="shared" si="35"/>
        <v>22976097</v>
      </c>
      <c r="P135" s="39">
        <f t="shared" si="40"/>
        <v>5969516.9209571602</v>
      </c>
      <c r="Q135" s="39">
        <f t="shared" si="41"/>
        <v>2383909.1503813476</v>
      </c>
      <c r="R135" s="39">
        <f t="shared" si="42"/>
        <v>31329523.071338508</v>
      </c>
      <c r="S135" t="s">
        <v>382</v>
      </c>
      <c r="T135">
        <v>5490</v>
      </c>
      <c r="U135">
        <v>3.4203990000000002</v>
      </c>
      <c r="V135">
        <v>8.0821999999999995E-3</v>
      </c>
      <c r="W135">
        <v>2.7644499999999999E-2</v>
      </c>
      <c r="X135">
        <v>7.8784000000000007E-3</v>
      </c>
      <c r="Y135" t="b">
        <f t="shared" si="43"/>
        <v>1</v>
      </c>
      <c r="Z135" s="178">
        <f t="shared" si="44"/>
        <v>0</v>
      </c>
      <c r="AA135" s="180">
        <f t="shared" si="45"/>
        <v>-9.6199999966017913E-8</v>
      </c>
      <c r="AB135" s="180">
        <f t="shared" si="46"/>
        <v>1.0000017673808625</v>
      </c>
      <c r="AC135" s="180">
        <f t="shared" si="47"/>
        <v>0.99999809842953602</v>
      </c>
      <c r="AD135" t="s">
        <v>382</v>
      </c>
      <c r="AE135">
        <v>947131646</v>
      </c>
      <c r="AF135">
        <v>7.8784000000000007E-3</v>
      </c>
      <c r="AG135">
        <v>5969516.9199999999</v>
      </c>
      <c r="AH135" t="b">
        <f t="shared" si="48"/>
        <v>1</v>
      </c>
      <c r="AI135" s="178">
        <f t="shared" si="49"/>
        <v>-0.25750446319580078</v>
      </c>
      <c r="AJ135" s="46">
        <f t="shared" si="50"/>
        <v>0.99999809842953602</v>
      </c>
      <c r="AK135" s="46">
        <f t="shared" si="51"/>
        <v>-9.5716025680303574E-4</v>
      </c>
      <c r="AL135" t="s">
        <v>382</v>
      </c>
      <c r="AM135">
        <v>21175</v>
      </c>
      <c r="AN135">
        <v>5490</v>
      </c>
      <c r="AO135">
        <v>3.8570128000000001</v>
      </c>
      <c r="AP135">
        <v>1.25849E-2</v>
      </c>
      <c r="AQ135" t="b">
        <f t="shared" si="52"/>
        <v>1</v>
      </c>
      <c r="AR135" s="178">
        <f t="shared" si="53"/>
        <v>0</v>
      </c>
      <c r="AS135" s="178">
        <f t="shared" si="54"/>
        <v>0</v>
      </c>
      <c r="AT135" s="179">
        <f t="shared" si="55"/>
        <v>1.0000000128453366</v>
      </c>
      <c r="AU135" s="179">
        <f t="shared" si="56"/>
        <v>1.000000948281047</v>
      </c>
      <c r="AV135" t="s">
        <v>382</v>
      </c>
      <c r="AW135">
        <v>947131646</v>
      </c>
      <c r="AX135">
        <v>1.25849E-2</v>
      </c>
      <c r="AY135">
        <v>2383909.15</v>
      </c>
      <c r="AZ135" t="b">
        <f t="shared" si="57"/>
        <v>1</v>
      </c>
      <c r="BA135" s="178">
        <f t="shared" si="58"/>
        <v>-0.25750446319580078</v>
      </c>
      <c r="BB135" s="46">
        <f t="shared" si="59"/>
        <v>1.000000948281047</v>
      </c>
      <c r="BC135" s="46">
        <f t="shared" si="60"/>
        <v>-3.8134772330522537E-4</v>
      </c>
      <c r="BD135" t="s">
        <v>382</v>
      </c>
      <c r="BE135">
        <v>22976097</v>
      </c>
      <c r="BF135" t="b">
        <f t="shared" si="61"/>
        <v>1</v>
      </c>
      <c r="BG135" s="178">
        <f t="shared" si="62"/>
        <v>0</v>
      </c>
      <c r="BH135">
        <v>119</v>
      </c>
      <c r="BI135" t="s">
        <v>382</v>
      </c>
      <c r="BJ135">
        <v>22976097</v>
      </c>
      <c r="BK135">
        <v>5969516.9199999999</v>
      </c>
      <c r="BL135">
        <v>2383909.15</v>
      </c>
      <c r="BM135">
        <v>31329523</v>
      </c>
      <c r="BN135" t="b">
        <f t="shared" si="63"/>
        <v>1</v>
      </c>
      <c r="BO135" s="46">
        <f t="shared" si="64"/>
        <v>0</v>
      </c>
      <c r="BP135" s="46">
        <f t="shared" si="65"/>
        <v>-9.5716025680303574E-4</v>
      </c>
      <c r="BQ135" s="46">
        <f t="shared" si="66"/>
        <v>-3.8134772330522537E-4</v>
      </c>
      <c r="BR135" s="46">
        <f t="shared" si="67"/>
        <v>-7.1338508278131485E-2</v>
      </c>
    </row>
    <row r="136" spans="1:70" x14ac:dyDescent="0.25">
      <c r="A136" s="41" t="s">
        <v>481</v>
      </c>
      <c r="B136" s="41" t="s">
        <v>154</v>
      </c>
      <c r="C136" s="84" t="s">
        <v>383</v>
      </c>
      <c r="D136" s="84"/>
      <c r="E136" s="84"/>
      <c r="F136" s="84"/>
      <c r="G136" s="42">
        <v>5795191</v>
      </c>
      <c r="H136" s="43">
        <v>1973</v>
      </c>
      <c r="I136" s="44">
        <v>1764</v>
      </c>
      <c r="J136" s="45">
        <v>3.6344378733</v>
      </c>
      <c r="K136" s="37">
        <f t="shared" si="36"/>
        <v>9.4383194976080127E-3</v>
      </c>
      <c r="L136" s="37">
        <f t="shared" si="37"/>
        <v>2.6898344751939201E-3</v>
      </c>
      <c r="M136" s="38">
        <f t="shared" si="38"/>
        <v>1.1184807256235827</v>
      </c>
      <c r="N136" s="37">
        <f t="shared" si="39"/>
        <v>3.649444698951869E-3</v>
      </c>
      <c r="O136" s="39">
        <f t="shared" si="35"/>
        <v>5795191</v>
      </c>
      <c r="P136" s="39">
        <f t="shared" si="40"/>
        <v>2038101.8837204867</v>
      </c>
      <c r="Q136" s="39">
        <f t="shared" si="41"/>
        <v>691300.91312880116</v>
      </c>
      <c r="R136" s="39">
        <f t="shared" si="42"/>
        <v>8524593.796849288</v>
      </c>
      <c r="S136" t="s">
        <v>383</v>
      </c>
      <c r="T136">
        <v>1764</v>
      </c>
      <c r="U136">
        <v>3.6344379999999998</v>
      </c>
      <c r="V136">
        <v>2.5969000000000001E-3</v>
      </c>
      <c r="W136">
        <v>9.4383000000000002E-3</v>
      </c>
      <c r="X136">
        <v>2.6898E-3</v>
      </c>
      <c r="Y136" t="b">
        <f t="shared" si="43"/>
        <v>1</v>
      </c>
      <c r="Z136" s="178">
        <f t="shared" si="44"/>
        <v>0</v>
      </c>
      <c r="AA136" s="180">
        <f t="shared" si="45"/>
        <v>1.2669999982506397E-7</v>
      </c>
      <c r="AB136" s="180">
        <f t="shared" si="46"/>
        <v>0.99999793420767147</v>
      </c>
      <c r="AC136" s="180">
        <f t="shared" si="47"/>
        <v>0.99998718315411672</v>
      </c>
      <c r="AD136" t="s">
        <v>383</v>
      </c>
      <c r="AE136">
        <v>947131646</v>
      </c>
      <c r="AF136">
        <v>2.6898E-3</v>
      </c>
      <c r="AG136">
        <v>2038101.88</v>
      </c>
      <c r="AH136" t="b">
        <f t="shared" si="48"/>
        <v>1</v>
      </c>
      <c r="AI136" s="178">
        <f t="shared" si="49"/>
        <v>-0.25750446319580078</v>
      </c>
      <c r="AJ136" s="46">
        <f t="shared" si="50"/>
        <v>0.99998718315411672</v>
      </c>
      <c r="AK136" s="46">
        <f t="shared" si="51"/>
        <v>-3.7204867694526911E-3</v>
      </c>
      <c r="AL136" t="s">
        <v>383</v>
      </c>
      <c r="AM136">
        <v>1973</v>
      </c>
      <c r="AN136">
        <v>1764</v>
      </c>
      <c r="AO136">
        <v>1.1184807000000001</v>
      </c>
      <c r="AP136">
        <v>3.6494000000000001E-3</v>
      </c>
      <c r="AQ136" t="b">
        <f t="shared" si="52"/>
        <v>1</v>
      </c>
      <c r="AR136" s="178">
        <f t="shared" si="53"/>
        <v>0</v>
      </c>
      <c r="AS136" s="178">
        <f t="shared" si="54"/>
        <v>0</v>
      </c>
      <c r="AT136" s="179">
        <f t="shared" si="55"/>
        <v>0.99999997709072497</v>
      </c>
      <c r="AU136" s="179">
        <f t="shared" si="56"/>
        <v>0.99998775184841637</v>
      </c>
      <c r="AV136" t="s">
        <v>383</v>
      </c>
      <c r="AW136">
        <v>947131646</v>
      </c>
      <c r="AX136">
        <v>3.6494000000000001E-3</v>
      </c>
      <c r="AY136">
        <v>691300.91</v>
      </c>
      <c r="AZ136" t="b">
        <f t="shared" si="57"/>
        <v>1</v>
      </c>
      <c r="BA136" s="178">
        <f t="shared" si="58"/>
        <v>-0.25750446319580078</v>
      </c>
      <c r="BB136" s="46">
        <f t="shared" si="59"/>
        <v>0.99998775184841637</v>
      </c>
      <c r="BC136" s="46">
        <f t="shared" si="60"/>
        <v>-3.1288011232391E-3</v>
      </c>
      <c r="BD136" t="s">
        <v>383</v>
      </c>
      <c r="BE136">
        <v>5795191</v>
      </c>
      <c r="BF136" t="b">
        <f t="shared" si="61"/>
        <v>1</v>
      </c>
      <c r="BG136" s="178">
        <f t="shared" si="62"/>
        <v>0</v>
      </c>
      <c r="BH136">
        <v>120</v>
      </c>
      <c r="BI136" t="s">
        <v>383</v>
      </c>
      <c r="BJ136">
        <v>5795191</v>
      </c>
      <c r="BK136">
        <v>2038101.88</v>
      </c>
      <c r="BL136">
        <v>691300.91</v>
      </c>
      <c r="BM136">
        <v>8524594</v>
      </c>
      <c r="BN136" t="b">
        <f t="shared" si="63"/>
        <v>1</v>
      </c>
      <c r="BO136" s="46">
        <f t="shared" si="64"/>
        <v>0</v>
      </c>
      <c r="BP136" s="46">
        <f t="shared" si="65"/>
        <v>-3.7204867694526911E-3</v>
      </c>
      <c r="BQ136" s="46">
        <f t="shared" si="66"/>
        <v>-3.1288011232391E-3</v>
      </c>
      <c r="BR136" s="46">
        <f t="shared" si="67"/>
        <v>0.20315071195363998</v>
      </c>
    </row>
    <row r="137" spans="1:70" x14ac:dyDescent="0.25">
      <c r="A137" s="41" t="s">
        <v>481</v>
      </c>
      <c r="B137" s="41" t="s">
        <v>155</v>
      </c>
      <c r="C137" s="84" t="s">
        <v>384</v>
      </c>
      <c r="D137" s="84"/>
      <c r="E137" s="84"/>
      <c r="F137" s="84"/>
      <c r="G137" s="42">
        <v>1101024</v>
      </c>
      <c r="H137" s="43">
        <v>366</v>
      </c>
      <c r="I137" s="44">
        <v>513</v>
      </c>
      <c r="J137" s="45">
        <v>3.5488411391999999</v>
      </c>
      <c r="K137" s="37">
        <f t="shared" si="36"/>
        <v>2.6801726334960575E-3</v>
      </c>
      <c r="L137" s="37">
        <f t="shared" si="37"/>
        <v>7.6382461420976841E-4</v>
      </c>
      <c r="M137" s="38">
        <f t="shared" si="38"/>
        <v>0.71345029239766078</v>
      </c>
      <c r="N137" s="37">
        <f t="shared" si="39"/>
        <v>2.327887578129407E-3</v>
      </c>
      <c r="O137" s="39">
        <f t="shared" si="35"/>
        <v>1101024</v>
      </c>
      <c r="P137" s="39">
        <f t="shared" si="40"/>
        <v>578753.97144680098</v>
      </c>
      <c r="Q137" s="39">
        <f t="shared" si="41"/>
        <v>440963.19883521996</v>
      </c>
      <c r="R137" s="39">
        <f t="shared" si="42"/>
        <v>2120741.1702820212</v>
      </c>
      <c r="S137" t="s">
        <v>384</v>
      </c>
      <c r="T137">
        <v>513</v>
      </c>
      <c r="U137">
        <v>3.5488409999999999</v>
      </c>
      <c r="V137">
        <v>7.5520000000000003E-4</v>
      </c>
      <c r="W137">
        <v>2.6802000000000002E-3</v>
      </c>
      <c r="X137">
        <v>7.6380000000000003E-4</v>
      </c>
      <c r="Y137" t="b">
        <f t="shared" si="43"/>
        <v>1</v>
      </c>
      <c r="Z137" s="178">
        <f t="shared" si="44"/>
        <v>0</v>
      </c>
      <c r="AA137" s="180">
        <f t="shared" si="45"/>
        <v>-1.3919999997114019E-7</v>
      </c>
      <c r="AB137" s="180">
        <f t="shared" si="46"/>
        <v>1.0000102107243394</v>
      </c>
      <c r="AC137" s="180">
        <f t="shared" si="47"/>
        <v>0.99996777505030543</v>
      </c>
      <c r="AD137" t="s">
        <v>384</v>
      </c>
      <c r="AE137">
        <v>947131646</v>
      </c>
      <c r="AF137">
        <v>7.6380000000000003E-4</v>
      </c>
      <c r="AG137">
        <v>578753.97</v>
      </c>
      <c r="AH137" t="b">
        <f t="shared" si="48"/>
        <v>1</v>
      </c>
      <c r="AI137" s="178">
        <f t="shared" si="49"/>
        <v>-0.25750446319580078</v>
      </c>
      <c r="AJ137" s="46">
        <f t="shared" si="50"/>
        <v>0.99996777505030543</v>
      </c>
      <c r="AK137" s="46">
        <f t="shared" si="51"/>
        <v>-1.4468010049313307E-3</v>
      </c>
      <c r="AL137" t="s">
        <v>384</v>
      </c>
      <c r="AM137">
        <v>366</v>
      </c>
      <c r="AN137">
        <v>513</v>
      </c>
      <c r="AO137">
        <v>0.71345029999999998</v>
      </c>
      <c r="AP137">
        <v>2.3278999999999999E-3</v>
      </c>
      <c r="AQ137" t="b">
        <f t="shared" si="52"/>
        <v>1</v>
      </c>
      <c r="AR137" s="178">
        <f t="shared" si="53"/>
        <v>0</v>
      </c>
      <c r="AS137" s="178">
        <f t="shared" si="54"/>
        <v>0</v>
      </c>
      <c r="AT137" s="179">
        <f t="shared" si="55"/>
        <v>1.0000000106557376</v>
      </c>
      <c r="AU137" s="179">
        <f t="shared" si="56"/>
        <v>1.0000053361127528</v>
      </c>
      <c r="AV137" t="s">
        <v>384</v>
      </c>
      <c r="AW137">
        <v>947131646</v>
      </c>
      <c r="AX137">
        <v>2.3278999999999999E-3</v>
      </c>
      <c r="AY137">
        <v>440963.2</v>
      </c>
      <c r="AZ137" t="b">
        <f t="shared" si="57"/>
        <v>1</v>
      </c>
      <c r="BA137" s="178">
        <f t="shared" si="58"/>
        <v>-0.25750446319580078</v>
      </c>
      <c r="BB137" s="46">
        <f t="shared" si="59"/>
        <v>1.0000053361127528</v>
      </c>
      <c r="BC137" s="46">
        <f t="shared" si="60"/>
        <v>1.1647800565697253E-3</v>
      </c>
      <c r="BD137" t="s">
        <v>496</v>
      </c>
      <c r="BE137">
        <v>1101024</v>
      </c>
      <c r="BF137" t="b">
        <f t="shared" si="61"/>
        <v>0</v>
      </c>
      <c r="BG137" s="178">
        <f t="shared" si="62"/>
        <v>0</v>
      </c>
      <c r="BH137">
        <v>121</v>
      </c>
      <c r="BI137" t="s">
        <v>384</v>
      </c>
      <c r="BJ137">
        <v>1101024</v>
      </c>
      <c r="BK137">
        <v>578753.97</v>
      </c>
      <c r="BL137">
        <v>440963.2</v>
      </c>
      <c r="BM137">
        <v>2120741</v>
      </c>
      <c r="BN137" t="b">
        <f t="shared" si="63"/>
        <v>1</v>
      </c>
      <c r="BO137" s="46">
        <f t="shared" si="64"/>
        <v>0</v>
      </c>
      <c r="BP137" s="46">
        <f t="shared" si="65"/>
        <v>-1.4468010049313307E-3</v>
      </c>
      <c r="BQ137" s="46">
        <f t="shared" si="66"/>
        <v>1.1647800565697253E-3</v>
      </c>
      <c r="BR137" s="46">
        <f t="shared" si="67"/>
        <v>-0.1702820211648941</v>
      </c>
    </row>
    <row r="138" spans="1:70" x14ac:dyDescent="0.25">
      <c r="A138" s="41" t="s">
        <v>481</v>
      </c>
      <c r="B138" s="41" t="s">
        <v>156</v>
      </c>
      <c r="C138" s="84" t="s">
        <v>385</v>
      </c>
      <c r="D138" s="84"/>
      <c r="E138" s="84"/>
      <c r="F138" s="84"/>
      <c r="G138" s="42">
        <v>6384637</v>
      </c>
      <c r="H138" s="43">
        <v>1477</v>
      </c>
      <c r="I138" s="44">
        <v>878</v>
      </c>
      <c r="J138" s="45">
        <v>3.4328012375000001</v>
      </c>
      <c r="K138" s="37">
        <f t="shared" si="36"/>
        <v>4.4371286245266962E-3</v>
      </c>
      <c r="L138" s="37">
        <f t="shared" si="37"/>
        <v>1.2645409543665536E-3</v>
      </c>
      <c r="M138" s="38">
        <f t="shared" si="38"/>
        <v>1.6822323462414579</v>
      </c>
      <c r="N138" s="37">
        <f t="shared" si="39"/>
        <v>5.4888866457430269E-3</v>
      </c>
      <c r="O138" s="39">
        <f t="shared" si="35"/>
        <v>6384637</v>
      </c>
      <c r="P138" s="39">
        <f t="shared" si="40"/>
        <v>958149.40469538386</v>
      </c>
      <c r="Q138" s="39">
        <f t="shared" si="41"/>
        <v>1039739.6489806847</v>
      </c>
      <c r="R138" s="39">
        <f t="shared" si="42"/>
        <v>8382526.0536760688</v>
      </c>
      <c r="S138" t="s">
        <v>385</v>
      </c>
      <c r="T138">
        <v>878</v>
      </c>
      <c r="U138">
        <v>3.432801</v>
      </c>
      <c r="V138">
        <v>1.2926000000000001E-3</v>
      </c>
      <c r="W138">
        <v>4.4371000000000002E-3</v>
      </c>
      <c r="X138">
        <v>1.2645E-3</v>
      </c>
      <c r="Y138" t="b">
        <f t="shared" si="43"/>
        <v>1</v>
      </c>
      <c r="Z138" s="178">
        <f t="shared" si="44"/>
        <v>0</v>
      </c>
      <c r="AA138" s="180">
        <f t="shared" si="45"/>
        <v>-2.3750000011091288E-7</v>
      </c>
      <c r="AB138" s="180">
        <f t="shared" si="46"/>
        <v>0.99999354886253744</v>
      </c>
      <c r="AC138" s="180">
        <f t="shared" si="47"/>
        <v>0.99996761325411232</v>
      </c>
      <c r="AD138" t="s">
        <v>385</v>
      </c>
      <c r="AE138">
        <v>947131646</v>
      </c>
      <c r="AF138">
        <v>1.2645E-3</v>
      </c>
      <c r="AG138">
        <v>958149.4</v>
      </c>
      <c r="AH138" t="b">
        <f t="shared" si="48"/>
        <v>1</v>
      </c>
      <c r="AI138" s="178">
        <f t="shared" si="49"/>
        <v>-0.25750446319580078</v>
      </c>
      <c r="AJ138" s="46">
        <f t="shared" si="50"/>
        <v>0.99996761325411232</v>
      </c>
      <c r="AK138" s="46">
        <f t="shared" si="51"/>
        <v>-4.6953838318586349E-3</v>
      </c>
      <c r="AL138" t="s">
        <v>385</v>
      </c>
      <c r="AM138">
        <v>1477</v>
      </c>
      <c r="AN138">
        <v>878</v>
      </c>
      <c r="AO138">
        <v>1.6822322999999999</v>
      </c>
      <c r="AP138">
        <v>5.4888999999999997E-3</v>
      </c>
      <c r="AQ138" t="b">
        <f t="shared" si="52"/>
        <v>1</v>
      </c>
      <c r="AR138" s="178">
        <f t="shared" si="53"/>
        <v>0</v>
      </c>
      <c r="AS138" s="178">
        <f t="shared" si="54"/>
        <v>0</v>
      </c>
      <c r="AT138" s="179">
        <f t="shared" si="55"/>
        <v>0.99999997251184825</v>
      </c>
      <c r="AU138" s="179">
        <f t="shared" si="56"/>
        <v>1.000002432962791</v>
      </c>
      <c r="AV138" t="s">
        <v>385</v>
      </c>
      <c r="AW138">
        <v>947131646</v>
      </c>
      <c r="AX138">
        <v>5.4888999999999997E-3</v>
      </c>
      <c r="AY138">
        <v>1039739.65</v>
      </c>
      <c r="AZ138" t="b">
        <f t="shared" si="57"/>
        <v>1</v>
      </c>
      <c r="BA138" s="178">
        <f t="shared" si="58"/>
        <v>-0.25750446319580078</v>
      </c>
      <c r="BB138" s="46">
        <f t="shared" si="59"/>
        <v>1.000002432962791</v>
      </c>
      <c r="BC138" s="46">
        <f t="shared" si="60"/>
        <v>1.0193153284490108E-3</v>
      </c>
      <c r="BD138" t="s">
        <v>385</v>
      </c>
      <c r="BE138">
        <v>6384637</v>
      </c>
      <c r="BF138" t="b">
        <f t="shared" si="61"/>
        <v>1</v>
      </c>
      <c r="BG138" s="178">
        <f t="shared" si="62"/>
        <v>0</v>
      </c>
      <c r="BH138">
        <v>122</v>
      </c>
      <c r="BI138" t="s">
        <v>385</v>
      </c>
      <c r="BJ138">
        <v>6384637</v>
      </c>
      <c r="BK138">
        <v>958149.4</v>
      </c>
      <c r="BL138">
        <v>1039739.65</v>
      </c>
      <c r="BM138">
        <v>8382526</v>
      </c>
      <c r="BN138" t="b">
        <f t="shared" si="63"/>
        <v>1</v>
      </c>
      <c r="BO138" s="46">
        <f t="shared" si="64"/>
        <v>0</v>
      </c>
      <c r="BP138" s="46">
        <f t="shared" si="65"/>
        <v>-4.6953838318586349E-3</v>
      </c>
      <c r="BQ138" s="46">
        <f t="shared" si="66"/>
        <v>1.0193153284490108E-3</v>
      </c>
      <c r="BR138" s="46">
        <f t="shared" si="67"/>
        <v>-5.3676068782806396E-2</v>
      </c>
    </row>
    <row r="139" spans="1:70" x14ac:dyDescent="0.25">
      <c r="A139" s="41" t="s">
        <v>481</v>
      </c>
      <c r="B139" s="41" t="s">
        <v>157</v>
      </c>
      <c r="C139" s="84" t="s">
        <v>386</v>
      </c>
      <c r="D139" s="84"/>
      <c r="E139" s="84"/>
      <c r="F139" s="84"/>
      <c r="G139" s="42">
        <v>6605964</v>
      </c>
      <c r="H139" s="43">
        <v>2213</v>
      </c>
      <c r="I139" s="44">
        <v>1341</v>
      </c>
      <c r="J139" s="45">
        <v>3.6946716529999999</v>
      </c>
      <c r="K139" s="37">
        <f t="shared" si="36"/>
        <v>7.2939615684427944E-3</v>
      </c>
      <c r="L139" s="37">
        <f t="shared" si="37"/>
        <v>2.0787121364676414E-3</v>
      </c>
      <c r="M139" s="38">
        <f t="shared" si="38"/>
        <v>1.6502609992542878</v>
      </c>
      <c r="N139" s="37">
        <f t="shared" si="39"/>
        <v>5.384568654285795E-3</v>
      </c>
      <c r="O139" s="39">
        <f t="shared" si="35"/>
        <v>6605964</v>
      </c>
      <c r="P139" s="39">
        <f t="shared" si="40"/>
        <v>1575051.2383264413</v>
      </c>
      <c r="Q139" s="39">
        <f t="shared" si="41"/>
        <v>1019979.0747840519</v>
      </c>
      <c r="R139" s="39">
        <f t="shared" si="42"/>
        <v>9200994.3131104931</v>
      </c>
      <c r="S139" t="s">
        <v>386</v>
      </c>
      <c r="T139">
        <v>1341</v>
      </c>
      <c r="U139">
        <v>3.6946720000000002</v>
      </c>
      <c r="V139">
        <v>1.9742000000000002E-3</v>
      </c>
      <c r="W139">
        <v>7.2940000000000001E-3</v>
      </c>
      <c r="X139">
        <v>2.0787000000000002E-3</v>
      </c>
      <c r="Y139" t="b">
        <f t="shared" si="43"/>
        <v>1</v>
      </c>
      <c r="Z139" s="178">
        <f t="shared" si="44"/>
        <v>0</v>
      </c>
      <c r="AA139" s="180">
        <f t="shared" si="45"/>
        <v>3.4700000028919931E-7</v>
      </c>
      <c r="AB139" s="180">
        <f t="shared" si="46"/>
        <v>1.0000052689552645</v>
      </c>
      <c r="AC139" s="180">
        <f t="shared" si="47"/>
        <v>0.9999941615448199</v>
      </c>
      <c r="AD139" t="s">
        <v>386</v>
      </c>
      <c r="AE139">
        <v>947131646</v>
      </c>
      <c r="AF139">
        <v>2.0787000000000002E-3</v>
      </c>
      <c r="AG139">
        <v>1575051.24</v>
      </c>
      <c r="AH139" t="b">
        <f t="shared" si="48"/>
        <v>1</v>
      </c>
      <c r="AI139" s="178">
        <f t="shared" si="49"/>
        <v>-0.25750446319580078</v>
      </c>
      <c r="AJ139" s="46">
        <f t="shared" si="50"/>
        <v>0.9999941615448199</v>
      </c>
      <c r="AK139" s="46">
        <f t="shared" si="51"/>
        <v>1.6735587269067764E-3</v>
      </c>
      <c r="AL139" t="s">
        <v>386</v>
      </c>
      <c r="AM139">
        <v>2213</v>
      </c>
      <c r="AN139">
        <v>1341</v>
      </c>
      <c r="AO139">
        <v>1.650261</v>
      </c>
      <c r="AP139">
        <v>5.3845999999999998E-3</v>
      </c>
      <c r="AQ139" t="b">
        <f t="shared" si="52"/>
        <v>1</v>
      </c>
      <c r="AR139" s="178">
        <f t="shared" si="53"/>
        <v>0</v>
      </c>
      <c r="AS139" s="178">
        <f t="shared" si="54"/>
        <v>0</v>
      </c>
      <c r="AT139" s="179">
        <f t="shared" si="55"/>
        <v>1.0000000004518752</v>
      </c>
      <c r="AU139" s="179">
        <f t="shared" si="56"/>
        <v>1.0000058213974448</v>
      </c>
      <c r="AV139" t="s">
        <v>386</v>
      </c>
      <c r="AW139">
        <v>947131646</v>
      </c>
      <c r="AX139">
        <v>5.3845999999999998E-3</v>
      </c>
      <c r="AY139">
        <v>1019979.07</v>
      </c>
      <c r="AZ139" t="b">
        <f t="shared" si="57"/>
        <v>1</v>
      </c>
      <c r="BA139" s="178">
        <f t="shared" si="58"/>
        <v>-0.25750446319580078</v>
      </c>
      <c r="BB139" s="46">
        <f t="shared" si="59"/>
        <v>1.0000058213974448</v>
      </c>
      <c r="BC139" s="46">
        <f t="shared" si="60"/>
        <v>-4.7840519109740853E-3</v>
      </c>
      <c r="BD139" t="s">
        <v>386</v>
      </c>
      <c r="BE139">
        <v>6605964</v>
      </c>
      <c r="BF139" t="b">
        <f t="shared" si="61"/>
        <v>1</v>
      </c>
      <c r="BG139" s="178">
        <f t="shared" si="62"/>
        <v>0</v>
      </c>
      <c r="BH139">
        <v>123</v>
      </c>
      <c r="BI139" t="s">
        <v>386</v>
      </c>
      <c r="BJ139">
        <v>6605964</v>
      </c>
      <c r="BK139">
        <v>1575051.24</v>
      </c>
      <c r="BL139">
        <v>1019979.07</v>
      </c>
      <c r="BM139">
        <v>9200994</v>
      </c>
      <c r="BN139" t="b">
        <f t="shared" si="63"/>
        <v>1</v>
      </c>
      <c r="BO139" s="46">
        <f t="shared" si="64"/>
        <v>0</v>
      </c>
      <c r="BP139" s="46">
        <f t="shared" si="65"/>
        <v>1.6735587269067764E-3</v>
      </c>
      <c r="BQ139" s="46">
        <f t="shared" si="66"/>
        <v>-4.7840519109740853E-3</v>
      </c>
      <c r="BR139" s="46">
        <f t="shared" si="67"/>
        <v>-0.31311049312353134</v>
      </c>
    </row>
    <row r="140" spans="1:70" x14ac:dyDescent="0.25">
      <c r="A140" s="41" t="s">
        <v>481</v>
      </c>
      <c r="B140" s="41" t="s">
        <v>158</v>
      </c>
      <c r="C140" s="84" t="s">
        <v>387</v>
      </c>
      <c r="D140" s="84"/>
      <c r="E140" s="84"/>
      <c r="F140" s="84"/>
      <c r="G140" s="42">
        <v>10601790</v>
      </c>
      <c r="H140" s="43">
        <v>3461</v>
      </c>
      <c r="I140" s="44">
        <v>2887</v>
      </c>
      <c r="J140" s="45">
        <v>3.7005688429000001</v>
      </c>
      <c r="K140" s="37">
        <f t="shared" si="36"/>
        <v>1.5728022296725742E-2</v>
      </c>
      <c r="L140" s="37">
        <f t="shared" si="37"/>
        <v>4.4823420748866648E-3</v>
      </c>
      <c r="M140" s="38">
        <f t="shared" si="38"/>
        <v>1.1988223068929684</v>
      </c>
      <c r="N140" s="37">
        <f t="shared" si="39"/>
        <v>3.9115879358909787E-3</v>
      </c>
      <c r="O140" s="39">
        <f t="shared" si="35"/>
        <v>10601790</v>
      </c>
      <c r="P140" s="39">
        <f t="shared" si="40"/>
        <v>3396294.4227813482</v>
      </c>
      <c r="Q140" s="39">
        <f t="shared" si="41"/>
        <v>740957.74424028315</v>
      </c>
      <c r="R140" s="39">
        <f t="shared" si="42"/>
        <v>14739042.167021632</v>
      </c>
      <c r="S140" t="s">
        <v>387</v>
      </c>
      <c r="T140">
        <v>2887</v>
      </c>
      <c r="U140">
        <v>3.7005690000000002</v>
      </c>
      <c r="V140">
        <v>4.2502E-3</v>
      </c>
      <c r="W140">
        <v>1.5727999999999999E-2</v>
      </c>
      <c r="X140">
        <v>4.4822999999999998E-3</v>
      </c>
      <c r="Y140" t="b">
        <f t="shared" si="43"/>
        <v>1</v>
      </c>
      <c r="Z140" s="178">
        <f t="shared" si="44"/>
        <v>0</v>
      </c>
      <c r="AA140" s="180">
        <f t="shared" si="45"/>
        <v>1.571000001199252E-7</v>
      </c>
      <c r="AB140" s="180">
        <f t="shared" si="46"/>
        <v>0.99999858235668015</v>
      </c>
      <c r="AC140" s="180">
        <f t="shared" si="47"/>
        <v>0.99999061319150517</v>
      </c>
      <c r="AD140" t="s">
        <v>387</v>
      </c>
      <c r="AE140">
        <v>947131646</v>
      </c>
      <c r="AF140">
        <v>4.4822999999999998E-3</v>
      </c>
      <c r="AG140">
        <v>3396294.42</v>
      </c>
      <c r="AH140" t="b">
        <f t="shared" si="48"/>
        <v>1</v>
      </c>
      <c r="AI140" s="178">
        <f t="shared" si="49"/>
        <v>-0.25750446319580078</v>
      </c>
      <c r="AJ140" s="46">
        <f t="shared" si="50"/>
        <v>0.99999061319150517</v>
      </c>
      <c r="AK140" s="46">
        <f t="shared" si="51"/>
        <v>-2.7813483029603958E-3</v>
      </c>
      <c r="AL140" t="s">
        <v>387</v>
      </c>
      <c r="AM140">
        <v>3461</v>
      </c>
      <c r="AN140">
        <v>2887</v>
      </c>
      <c r="AO140">
        <v>1.1988223</v>
      </c>
      <c r="AP140">
        <v>3.9116000000000003E-3</v>
      </c>
      <c r="AQ140" t="b">
        <f t="shared" si="52"/>
        <v>1</v>
      </c>
      <c r="AR140" s="178">
        <f t="shared" si="53"/>
        <v>0</v>
      </c>
      <c r="AS140" s="178">
        <f t="shared" si="54"/>
        <v>0</v>
      </c>
      <c r="AT140" s="179">
        <f t="shared" si="55"/>
        <v>0.99999999425021679</v>
      </c>
      <c r="AU140" s="179">
        <f t="shared" si="56"/>
        <v>1.0000030841973182</v>
      </c>
      <c r="AV140" t="s">
        <v>387</v>
      </c>
      <c r="AW140">
        <v>947131646</v>
      </c>
      <c r="AX140">
        <v>3.9116000000000003E-3</v>
      </c>
      <c r="AY140">
        <v>740957.74</v>
      </c>
      <c r="AZ140" t="b">
        <f t="shared" si="57"/>
        <v>1</v>
      </c>
      <c r="BA140" s="178">
        <f t="shared" si="58"/>
        <v>-0.25750446319580078</v>
      </c>
      <c r="BB140" s="46">
        <f t="shared" si="59"/>
        <v>1.0000030841973182</v>
      </c>
      <c r="BC140" s="46">
        <f t="shared" si="60"/>
        <v>-4.2402831604704261E-3</v>
      </c>
      <c r="BD140" t="s">
        <v>387</v>
      </c>
      <c r="BE140">
        <v>10601790</v>
      </c>
      <c r="BF140" t="b">
        <f t="shared" si="61"/>
        <v>1</v>
      </c>
      <c r="BG140" s="178">
        <f t="shared" si="62"/>
        <v>0</v>
      </c>
      <c r="BH140">
        <v>124</v>
      </c>
      <c r="BI140" t="s">
        <v>387</v>
      </c>
      <c r="BJ140">
        <v>10601790</v>
      </c>
      <c r="BK140">
        <v>3396294.42</v>
      </c>
      <c r="BL140">
        <v>740957.74</v>
      </c>
      <c r="BM140">
        <v>14739042</v>
      </c>
      <c r="BN140" t="b">
        <f t="shared" si="63"/>
        <v>1</v>
      </c>
      <c r="BO140" s="46">
        <f t="shared" si="64"/>
        <v>0</v>
      </c>
      <c r="BP140" s="46">
        <f t="shared" si="65"/>
        <v>-2.7813483029603958E-3</v>
      </c>
      <c r="BQ140" s="46">
        <f t="shared" si="66"/>
        <v>-4.2402831604704261E-3</v>
      </c>
      <c r="BR140" s="46">
        <f t="shared" si="67"/>
        <v>-0.16702163219451904</v>
      </c>
    </row>
    <row r="141" spans="1:70" x14ac:dyDescent="0.25">
      <c r="A141" s="41" t="s">
        <v>481</v>
      </c>
      <c r="B141" s="41" t="s">
        <v>159</v>
      </c>
      <c r="C141" s="84" t="s">
        <v>388</v>
      </c>
      <c r="D141" s="84"/>
      <c r="E141" s="84"/>
      <c r="F141" s="84"/>
      <c r="G141" s="42">
        <v>1592845</v>
      </c>
      <c r="H141" s="43">
        <v>1419</v>
      </c>
      <c r="I141" s="44">
        <v>923</v>
      </c>
      <c r="J141" s="45">
        <v>3.4771467200999999</v>
      </c>
      <c r="K141" s="37">
        <f t="shared" si="36"/>
        <v>4.7248014372122636E-3</v>
      </c>
      <c r="L141" s="37">
        <f t="shared" si="37"/>
        <v>1.3465250670397627E-3</v>
      </c>
      <c r="M141" s="38">
        <f t="shared" si="38"/>
        <v>1.5373781148429035</v>
      </c>
      <c r="N141" s="37">
        <f t="shared" si="39"/>
        <v>5.0162477394234996E-3</v>
      </c>
      <c r="O141" s="39">
        <f t="shared" si="35"/>
        <v>1592845</v>
      </c>
      <c r="P141" s="39">
        <f t="shared" si="40"/>
        <v>1020269.2027778936</v>
      </c>
      <c r="Q141" s="39">
        <f t="shared" si="41"/>
        <v>950209.39589513268</v>
      </c>
      <c r="R141" s="39">
        <f t="shared" si="42"/>
        <v>3563323.5986730265</v>
      </c>
      <c r="S141" t="s">
        <v>388</v>
      </c>
      <c r="T141">
        <v>923</v>
      </c>
      <c r="U141">
        <v>3.477147</v>
      </c>
      <c r="V141">
        <v>1.3588000000000001E-3</v>
      </c>
      <c r="W141">
        <v>4.7248000000000004E-3</v>
      </c>
      <c r="X141">
        <v>1.3465E-3</v>
      </c>
      <c r="Y141" t="b">
        <f t="shared" si="43"/>
        <v>1</v>
      </c>
      <c r="Z141" s="178">
        <f t="shared" si="44"/>
        <v>0</v>
      </c>
      <c r="AA141" s="180">
        <f t="shared" si="45"/>
        <v>2.7990000006639093E-7</v>
      </c>
      <c r="AB141" s="180">
        <f t="shared" si="46"/>
        <v>0.99999969581530945</v>
      </c>
      <c r="AC141" s="180">
        <f t="shared" si="47"/>
        <v>0.99998138390411273</v>
      </c>
      <c r="AD141" t="s">
        <v>388</v>
      </c>
      <c r="AE141">
        <v>947131646</v>
      </c>
      <c r="AF141">
        <v>1.3465E-3</v>
      </c>
      <c r="AG141">
        <v>1020269.2</v>
      </c>
      <c r="AH141" t="b">
        <f t="shared" si="48"/>
        <v>1</v>
      </c>
      <c r="AI141" s="178">
        <f t="shared" si="49"/>
        <v>-0.25750446319580078</v>
      </c>
      <c r="AJ141" s="46">
        <f t="shared" si="50"/>
        <v>0.99998138390411273</v>
      </c>
      <c r="AK141" s="46">
        <f t="shared" si="51"/>
        <v>-2.7778936782851815E-3</v>
      </c>
      <c r="AL141" t="s">
        <v>388</v>
      </c>
      <c r="AM141">
        <v>1419</v>
      </c>
      <c r="AN141">
        <v>923</v>
      </c>
      <c r="AO141">
        <v>1.5373781</v>
      </c>
      <c r="AP141">
        <v>5.0162000000000002E-3</v>
      </c>
      <c r="AQ141" t="b">
        <f t="shared" si="52"/>
        <v>1</v>
      </c>
      <c r="AR141" s="178">
        <f t="shared" si="53"/>
        <v>0</v>
      </c>
      <c r="AS141" s="178">
        <f t="shared" si="54"/>
        <v>0</v>
      </c>
      <c r="AT141" s="179">
        <f t="shared" si="55"/>
        <v>0.99999999034531362</v>
      </c>
      <c r="AU141" s="179">
        <f t="shared" si="56"/>
        <v>0.99999048304111371</v>
      </c>
      <c r="AV141" t="s">
        <v>388</v>
      </c>
      <c r="AW141">
        <v>947131646</v>
      </c>
      <c r="AX141">
        <v>5.0162000000000002E-3</v>
      </c>
      <c r="AY141">
        <v>950209.4</v>
      </c>
      <c r="AZ141" t="b">
        <f t="shared" si="57"/>
        <v>1</v>
      </c>
      <c r="BA141" s="178">
        <f t="shared" si="58"/>
        <v>-0.25750446319580078</v>
      </c>
      <c r="BB141" s="46">
        <f t="shared" si="59"/>
        <v>0.99999048304111371</v>
      </c>
      <c r="BC141" s="46">
        <f t="shared" si="60"/>
        <v>4.1048673447221518E-3</v>
      </c>
      <c r="BD141" t="s">
        <v>388</v>
      </c>
      <c r="BE141">
        <v>1592845</v>
      </c>
      <c r="BF141" t="b">
        <f t="shared" si="61"/>
        <v>1</v>
      </c>
      <c r="BG141" s="178">
        <f t="shared" si="62"/>
        <v>0</v>
      </c>
      <c r="BH141">
        <v>125</v>
      </c>
      <c r="BI141" t="s">
        <v>388</v>
      </c>
      <c r="BJ141">
        <v>1592845</v>
      </c>
      <c r="BK141">
        <v>1020269.2</v>
      </c>
      <c r="BL141">
        <v>950209.4</v>
      </c>
      <c r="BM141">
        <v>3563324</v>
      </c>
      <c r="BN141" t="b">
        <f t="shared" si="63"/>
        <v>1</v>
      </c>
      <c r="BO141" s="46">
        <f t="shared" si="64"/>
        <v>0</v>
      </c>
      <c r="BP141" s="46">
        <f t="shared" si="65"/>
        <v>-2.7778936782851815E-3</v>
      </c>
      <c r="BQ141" s="46">
        <f t="shared" si="66"/>
        <v>4.1048673447221518E-3</v>
      </c>
      <c r="BR141" s="46">
        <f t="shared" si="67"/>
        <v>0.40132697345688939</v>
      </c>
    </row>
    <row r="142" spans="1:70" x14ac:dyDescent="0.25">
      <c r="A142" s="41" t="s">
        <v>481</v>
      </c>
      <c r="B142" s="41" t="s">
        <v>160</v>
      </c>
      <c r="C142" s="84" t="s">
        <v>389</v>
      </c>
      <c r="D142" s="84"/>
      <c r="E142" s="84"/>
      <c r="F142" s="84"/>
      <c r="G142" s="42">
        <v>4843652</v>
      </c>
      <c r="H142" s="43">
        <v>1772</v>
      </c>
      <c r="I142" s="44">
        <v>1424</v>
      </c>
      <c r="J142" s="45">
        <v>3.7339224926000001</v>
      </c>
      <c r="K142" s="37">
        <f t="shared" si="36"/>
        <v>7.827699272543974E-3</v>
      </c>
      <c r="L142" s="37">
        <f t="shared" si="37"/>
        <v>2.2308224859388633E-3</v>
      </c>
      <c r="M142" s="38">
        <f t="shared" si="38"/>
        <v>1.2443820224719102</v>
      </c>
      <c r="N142" s="37">
        <f t="shared" si="39"/>
        <v>4.0602428556372489E-3</v>
      </c>
      <c r="O142" s="39">
        <f t="shared" si="35"/>
        <v>4843652</v>
      </c>
      <c r="P142" s="39">
        <f t="shared" si="40"/>
        <v>1690306.0588924275</v>
      </c>
      <c r="Q142" s="39">
        <f t="shared" si="41"/>
        <v>769116.90001299558</v>
      </c>
      <c r="R142" s="39">
        <f t="shared" si="42"/>
        <v>7303074.9589054231</v>
      </c>
      <c r="S142" t="s">
        <v>389</v>
      </c>
      <c r="T142">
        <v>1424</v>
      </c>
      <c r="U142">
        <v>3.7339220000000002</v>
      </c>
      <c r="V142">
        <v>2.0964E-3</v>
      </c>
      <c r="W142">
        <v>7.8276999999999999E-3</v>
      </c>
      <c r="X142">
        <v>2.2307999999999998E-3</v>
      </c>
      <c r="Y142" t="b">
        <f t="shared" si="43"/>
        <v>1</v>
      </c>
      <c r="Z142" s="178">
        <f t="shared" si="44"/>
        <v>0</v>
      </c>
      <c r="AA142" s="180">
        <f t="shared" si="45"/>
        <v>-4.9259999990169945E-7</v>
      </c>
      <c r="AB142" s="180">
        <f t="shared" si="46"/>
        <v>1.0000000929335684</v>
      </c>
      <c r="AC142" s="180">
        <f t="shared" si="47"/>
        <v>0.9999899203370034</v>
      </c>
      <c r="AD142" t="s">
        <v>389</v>
      </c>
      <c r="AE142">
        <v>947131646</v>
      </c>
      <c r="AF142">
        <v>2.2307999999999998E-3</v>
      </c>
      <c r="AG142">
        <v>1690306.06</v>
      </c>
      <c r="AH142" t="b">
        <f t="shared" si="48"/>
        <v>1</v>
      </c>
      <c r="AI142" s="178">
        <f t="shared" si="49"/>
        <v>-0.25750446319580078</v>
      </c>
      <c r="AJ142" s="46">
        <f t="shared" si="50"/>
        <v>0.9999899203370034</v>
      </c>
      <c r="AK142" s="46">
        <f t="shared" si="51"/>
        <v>1.107572577893734E-3</v>
      </c>
      <c r="AL142" t="s">
        <v>389</v>
      </c>
      <c r="AM142">
        <v>1772</v>
      </c>
      <c r="AN142">
        <v>1424</v>
      </c>
      <c r="AO142">
        <v>1.2443820000000001</v>
      </c>
      <c r="AP142">
        <v>4.0601999999999999E-3</v>
      </c>
      <c r="AQ142" t="b">
        <f t="shared" si="52"/>
        <v>1</v>
      </c>
      <c r="AR142" s="178">
        <f t="shared" si="53"/>
        <v>0</v>
      </c>
      <c r="AS142" s="178">
        <f t="shared" si="54"/>
        <v>0</v>
      </c>
      <c r="AT142" s="179">
        <f t="shared" si="55"/>
        <v>0.99999998194130924</v>
      </c>
      <c r="AU142" s="179">
        <f t="shared" si="56"/>
        <v>0.99998944505568443</v>
      </c>
      <c r="AV142" t="s">
        <v>389</v>
      </c>
      <c r="AW142">
        <v>947131646</v>
      </c>
      <c r="AX142">
        <v>4.0601999999999999E-3</v>
      </c>
      <c r="AY142">
        <v>769116.9</v>
      </c>
      <c r="AZ142" t="b">
        <f t="shared" si="57"/>
        <v>1</v>
      </c>
      <c r="BA142" s="178">
        <f t="shared" si="58"/>
        <v>-0.25750446319580078</v>
      </c>
      <c r="BB142" s="46">
        <f t="shared" si="59"/>
        <v>0.99998944505568443</v>
      </c>
      <c r="BC142" s="46">
        <f t="shared" si="60"/>
        <v>-1.299555879086256E-5</v>
      </c>
      <c r="BD142" t="s">
        <v>389</v>
      </c>
      <c r="BE142">
        <v>4843652</v>
      </c>
      <c r="BF142" t="b">
        <f t="shared" si="61"/>
        <v>1</v>
      </c>
      <c r="BG142" s="178">
        <f t="shared" si="62"/>
        <v>0</v>
      </c>
      <c r="BH142">
        <v>126</v>
      </c>
      <c r="BI142" t="s">
        <v>389</v>
      </c>
      <c r="BJ142">
        <v>4843652</v>
      </c>
      <c r="BK142">
        <v>1690306.06</v>
      </c>
      <c r="BL142">
        <v>769116.9</v>
      </c>
      <c r="BM142">
        <v>7303075</v>
      </c>
      <c r="BN142" t="b">
        <f t="shared" si="63"/>
        <v>1</v>
      </c>
      <c r="BO142" s="46">
        <f t="shared" si="64"/>
        <v>0</v>
      </c>
      <c r="BP142" s="46">
        <f t="shared" si="65"/>
        <v>1.107572577893734E-3</v>
      </c>
      <c r="BQ142" s="46">
        <f t="shared" si="66"/>
        <v>-1.299555879086256E-5</v>
      </c>
      <c r="BR142" s="46">
        <f t="shared" si="67"/>
        <v>4.1094576939940453E-2</v>
      </c>
    </row>
    <row r="143" spans="1:70" x14ac:dyDescent="0.25">
      <c r="A143" s="41" t="s">
        <v>481</v>
      </c>
      <c r="B143" s="41" t="s">
        <v>161</v>
      </c>
      <c r="C143" s="84" t="s">
        <v>390</v>
      </c>
      <c r="D143" s="84"/>
      <c r="E143" s="84"/>
      <c r="F143" s="84"/>
      <c r="G143" s="42">
        <v>5545105</v>
      </c>
      <c r="H143" s="43">
        <v>1539</v>
      </c>
      <c r="I143" s="44">
        <v>844</v>
      </c>
      <c r="J143" s="45">
        <v>3.4142551284999998</v>
      </c>
      <c r="K143" s="37">
        <f t="shared" si="36"/>
        <v>4.2422597979795895E-3</v>
      </c>
      <c r="L143" s="37">
        <f t="shared" si="37"/>
        <v>1.2090051264133006E-3</v>
      </c>
      <c r="M143" s="38">
        <f t="shared" si="38"/>
        <v>1.8234597156398105</v>
      </c>
      <c r="N143" s="37">
        <f t="shared" si="39"/>
        <v>5.9496916134016203E-3</v>
      </c>
      <c r="O143" s="39">
        <f t="shared" si="35"/>
        <v>5545105</v>
      </c>
      <c r="P143" s="39">
        <f t="shared" si="40"/>
        <v>916069.61257087335</v>
      </c>
      <c r="Q143" s="39">
        <f t="shared" si="41"/>
        <v>1127028.2425051087</v>
      </c>
      <c r="R143" s="39">
        <f t="shared" si="42"/>
        <v>7588202.8550759824</v>
      </c>
      <c r="S143" t="s">
        <v>390</v>
      </c>
      <c r="T143">
        <v>844</v>
      </c>
      <c r="U143">
        <v>3.4142549999999998</v>
      </c>
      <c r="V143">
        <v>1.2424999999999999E-3</v>
      </c>
      <c r="W143">
        <v>4.2423000000000001E-3</v>
      </c>
      <c r="X143">
        <v>1.209E-3</v>
      </c>
      <c r="Y143" t="b">
        <f t="shared" si="43"/>
        <v>1</v>
      </c>
      <c r="Z143" s="178">
        <f t="shared" si="44"/>
        <v>0</v>
      </c>
      <c r="AA143" s="180">
        <f t="shared" si="45"/>
        <v>-1.2849999997399664E-7</v>
      </c>
      <c r="AB143" s="180">
        <f t="shared" si="46"/>
        <v>1.0000094765578549</v>
      </c>
      <c r="AC143" s="180">
        <f t="shared" si="47"/>
        <v>0.99999575980846678</v>
      </c>
      <c r="AD143" t="s">
        <v>390</v>
      </c>
      <c r="AE143">
        <v>947131646</v>
      </c>
      <c r="AF143">
        <v>1.209E-3</v>
      </c>
      <c r="AG143">
        <v>916069.61</v>
      </c>
      <c r="AH143" t="b">
        <f t="shared" si="48"/>
        <v>1</v>
      </c>
      <c r="AI143" s="178">
        <f t="shared" si="49"/>
        <v>-0.25750446319580078</v>
      </c>
      <c r="AJ143" s="46">
        <f t="shared" si="50"/>
        <v>0.99999575980846678</v>
      </c>
      <c r="AK143" s="46">
        <f t="shared" si="51"/>
        <v>-2.5708733592182398E-3</v>
      </c>
      <c r="AL143" t="s">
        <v>390</v>
      </c>
      <c r="AM143">
        <v>1539</v>
      </c>
      <c r="AN143">
        <v>844</v>
      </c>
      <c r="AO143">
        <v>1.8234596999999999</v>
      </c>
      <c r="AP143">
        <v>5.9496999999999996E-3</v>
      </c>
      <c r="AQ143" t="b">
        <f t="shared" si="52"/>
        <v>1</v>
      </c>
      <c r="AR143" s="178">
        <f t="shared" si="53"/>
        <v>0</v>
      </c>
      <c r="AS143" s="178">
        <f t="shared" si="54"/>
        <v>0</v>
      </c>
      <c r="AT143" s="179">
        <f t="shared" si="55"/>
        <v>0.99999999142300189</v>
      </c>
      <c r="AU143" s="179">
        <f t="shared" si="56"/>
        <v>1.0000014095853911</v>
      </c>
      <c r="AV143" t="s">
        <v>390</v>
      </c>
      <c r="AW143">
        <v>947131646</v>
      </c>
      <c r="AX143">
        <v>5.9496999999999996E-3</v>
      </c>
      <c r="AY143">
        <v>1127028.24</v>
      </c>
      <c r="AZ143" t="b">
        <f t="shared" si="57"/>
        <v>1</v>
      </c>
      <c r="BA143" s="178">
        <f t="shared" si="58"/>
        <v>-0.25750446319580078</v>
      </c>
      <c r="BB143" s="46">
        <f t="shared" si="59"/>
        <v>1.0000014095853911</v>
      </c>
      <c r="BC143" s="46">
        <f t="shared" si="60"/>
        <v>-2.5051087141036987E-3</v>
      </c>
      <c r="BD143" t="s">
        <v>390</v>
      </c>
      <c r="BE143">
        <v>5545105</v>
      </c>
      <c r="BF143" t="b">
        <f t="shared" si="61"/>
        <v>1</v>
      </c>
      <c r="BG143" s="178">
        <f t="shared" si="62"/>
        <v>0</v>
      </c>
      <c r="BH143">
        <v>127</v>
      </c>
      <c r="BI143" t="s">
        <v>390</v>
      </c>
      <c r="BJ143">
        <v>5545105</v>
      </c>
      <c r="BK143">
        <v>916069.61</v>
      </c>
      <c r="BL143">
        <v>1127028.24</v>
      </c>
      <c r="BM143">
        <v>7588203</v>
      </c>
      <c r="BN143" t="b">
        <f t="shared" si="63"/>
        <v>1</v>
      </c>
      <c r="BO143" s="46">
        <f t="shared" si="64"/>
        <v>0</v>
      </c>
      <c r="BP143" s="46">
        <f t="shared" si="65"/>
        <v>-2.5708733592182398E-3</v>
      </c>
      <c r="BQ143" s="46">
        <f t="shared" si="66"/>
        <v>-2.5051087141036987E-3</v>
      </c>
      <c r="BR143" s="46">
        <f t="shared" si="67"/>
        <v>0.14492401760071516</v>
      </c>
    </row>
    <row r="144" spans="1:70" x14ac:dyDescent="0.25">
      <c r="A144" s="41" t="s">
        <v>481</v>
      </c>
      <c r="B144" s="41" t="s">
        <v>162</v>
      </c>
      <c r="C144" s="84" t="s">
        <v>391</v>
      </c>
      <c r="D144" s="84"/>
      <c r="E144" s="84"/>
      <c r="F144" s="84"/>
      <c r="G144" s="42">
        <v>4471302</v>
      </c>
      <c r="H144" s="43">
        <v>1788</v>
      </c>
      <c r="I144" s="44">
        <v>997</v>
      </c>
      <c r="J144" s="45">
        <v>3.4155390542999999</v>
      </c>
      <c r="K144" s="37">
        <f t="shared" si="36"/>
        <v>5.0131795361140225E-3</v>
      </c>
      <c r="L144" s="37">
        <f t="shared" si="37"/>
        <v>1.4287101798147032E-3</v>
      </c>
      <c r="M144" s="38">
        <f t="shared" si="38"/>
        <v>1.7933801404212637</v>
      </c>
      <c r="N144" s="37">
        <f t="shared" si="39"/>
        <v>5.8515462061422795E-3</v>
      </c>
      <c r="O144" s="39">
        <f t="shared" ref="O144:O205" si="68">G144</f>
        <v>4471302</v>
      </c>
      <c r="P144" s="39">
        <f t="shared" si="40"/>
        <v>1082541.2997062041</v>
      </c>
      <c r="Q144" s="39">
        <f t="shared" si="41"/>
        <v>1108436.9182750781</v>
      </c>
      <c r="R144" s="39">
        <f t="shared" si="42"/>
        <v>6662280.2179812817</v>
      </c>
      <c r="S144" t="s">
        <v>391</v>
      </c>
      <c r="T144">
        <v>997</v>
      </c>
      <c r="U144">
        <v>3.4155389999999999</v>
      </c>
      <c r="V144">
        <v>1.4678E-3</v>
      </c>
      <c r="W144">
        <v>5.0131999999999998E-3</v>
      </c>
      <c r="X144">
        <v>1.4287E-3</v>
      </c>
      <c r="Y144" t="b">
        <f t="shared" si="43"/>
        <v>1</v>
      </c>
      <c r="Z144" s="178">
        <f t="shared" si="44"/>
        <v>0</v>
      </c>
      <c r="AA144" s="180">
        <f t="shared" si="45"/>
        <v>-5.4300000051910047E-8</v>
      </c>
      <c r="AB144" s="180">
        <f t="shared" si="46"/>
        <v>1.0000040820173763</v>
      </c>
      <c r="AC144" s="180">
        <f t="shared" si="47"/>
        <v>0.99999287482174692</v>
      </c>
      <c r="AD144" t="s">
        <v>391</v>
      </c>
      <c r="AE144">
        <v>947131646</v>
      </c>
      <c r="AF144">
        <v>1.4287E-3</v>
      </c>
      <c r="AG144">
        <v>1082541.3</v>
      </c>
      <c r="AH144" t="b">
        <f t="shared" si="48"/>
        <v>1</v>
      </c>
      <c r="AI144" s="178">
        <f t="shared" si="49"/>
        <v>-0.25750446319580078</v>
      </c>
      <c r="AJ144" s="46">
        <f t="shared" si="50"/>
        <v>0.99999287482174692</v>
      </c>
      <c r="AK144" s="46">
        <f t="shared" si="51"/>
        <v>2.9379595071077347E-4</v>
      </c>
      <c r="AL144" t="s">
        <v>391</v>
      </c>
      <c r="AM144">
        <v>1788</v>
      </c>
      <c r="AN144">
        <v>997</v>
      </c>
      <c r="AO144">
        <v>1.7933801</v>
      </c>
      <c r="AP144">
        <v>5.8514999999999999E-3</v>
      </c>
      <c r="AQ144" t="b">
        <f t="shared" si="52"/>
        <v>1</v>
      </c>
      <c r="AR144" s="178">
        <f t="shared" si="53"/>
        <v>0</v>
      </c>
      <c r="AS144" s="178">
        <f t="shared" si="54"/>
        <v>0</v>
      </c>
      <c r="AT144" s="179">
        <f t="shared" si="55"/>
        <v>0.99999997746085023</v>
      </c>
      <c r="AU144" s="179">
        <f t="shared" si="56"/>
        <v>0.99999210360122748</v>
      </c>
      <c r="AV144" t="s">
        <v>391</v>
      </c>
      <c r="AW144">
        <v>947131646</v>
      </c>
      <c r="AX144">
        <v>5.8514999999999999E-3</v>
      </c>
      <c r="AY144">
        <v>1108436.92</v>
      </c>
      <c r="AZ144" t="b">
        <f t="shared" si="57"/>
        <v>1</v>
      </c>
      <c r="BA144" s="178">
        <f t="shared" si="58"/>
        <v>-0.25750446319580078</v>
      </c>
      <c r="BB144" s="46">
        <f t="shared" si="59"/>
        <v>0.99999210360122748</v>
      </c>
      <c r="BC144" s="46">
        <f t="shared" si="60"/>
        <v>1.724921865388751E-3</v>
      </c>
      <c r="BD144" t="s">
        <v>391</v>
      </c>
      <c r="BE144">
        <v>4471302</v>
      </c>
      <c r="BF144" t="b">
        <f t="shared" si="61"/>
        <v>1</v>
      </c>
      <c r="BG144" s="178">
        <f t="shared" si="62"/>
        <v>0</v>
      </c>
      <c r="BH144">
        <v>128</v>
      </c>
      <c r="BI144" t="s">
        <v>391</v>
      </c>
      <c r="BJ144">
        <v>4471302</v>
      </c>
      <c r="BK144">
        <v>1082541.3</v>
      </c>
      <c r="BL144">
        <v>1108436.92</v>
      </c>
      <c r="BM144">
        <v>6662280</v>
      </c>
      <c r="BN144" t="b">
        <f t="shared" si="63"/>
        <v>1</v>
      </c>
      <c r="BO144" s="46">
        <f t="shared" si="64"/>
        <v>0</v>
      </c>
      <c r="BP144" s="46">
        <f t="shared" si="65"/>
        <v>2.9379595071077347E-4</v>
      </c>
      <c r="BQ144" s="46">
        <f t="shared" si="66"/>
        <v>1.724921865388751E-3</v>
      </c>
      <c r="BR144" s="46">
        <f t="shared" si="67"/>
        <v>-0.21798128169029951</v>
      </c>
    </row>
    <row r="145" spans="1:70" x14ac:dyDescent="0.25">
      <c r="A145" s="41" t="s">
        <v>481</v>
      </c>
      <c r="B145" s="41" t="s">
        <v>163</v>
      </c>
      <c r="C145" s="84" t="s">
        <v>392</v>
      </c>
      <c r="D145" s="84"/>
      <c r="E145" s="84"/>
      <c r="F145" s="84"/>
      <c r="G145" s="42">
        <v>8485537</v>
      </c>
      <c r="H145" s="43">
        <v>2533</v>
      </c>
      <c r="I145" s="44">
        <v>2552</v>
      </c>
      <c r="J145" s="45">
        <v>3.4967534063999999</v>
      </c>
      <c r="K145" s="37">
        <f t="shared" ref="K145:K206" si="69">(I145/$I$15)*J145</f>
        <v>1.3137251707916169E-2</v>
      </c>
      <c r="L145" s="37">
        <f t="shared" ref="L145:L206" si="70">K145/$K$15</f>
        <v>3.7439962232904611E-3</v>
      </c>
      <c r="M145" s="38">
        <f t="shared" ref="M145:M206" si="71">H145/I145</f>
        <v>0.99255485893416928</v>
      </c>
      <c r="N145" s="37">
        <f t="shared" ref="N145:N206" si="72">M145/$M$15</f>
        <v>3.2385663743438316E-3</v>
      </c>
      <c r="O145" s="39">
        <f t="shared" si="68"/>
        <v>8485537</v>
      </c>
      <c r="P145" s="39">
        <f t="shared" ref="P145:P206" si="73">L145*$E$3*$E$7</f>
        <v>2836845.8452375792</v>
      </c>
      <c r="Q145" s="39">
        <f t="shared" ref="Q145:Q206" si="74">N145*$E$4*$E$7</f>
        <v>613469.740329294</v>
      </c>
      <c r="R145" s="39">
        <f t="shared" ref="R145:R206" si="75">O145+P145+Q145</f>
        <v>11935852.585566873</v>
      </c>
      <c r="S145" t="s">
        <v>392</v>
      </c>
      <c r="T145">
        <v>2552</v>
      </c>
      <c r="U145">
        <v>3.496753</v>
      </c>
      <c r="V145">
        <v>3.7569999999999999E-3</v>
      </c>
      <c r="W145">
        <v>1.3137299999999999E-2</v>
      </c>
      <c r="X145">
        <v>3.7439999999999999E-3</v>
      </c>
      <c r="Y145" t="b">
        <f t="shared" si="43"/>
        <v>1</v>
      </c>
      <c r="Z145" s="178">
        <f t="shared" si="44"/>
        <v>0</v>
      </c>
      <c r="AA145" s="180">
        <f t="shared" si="45"/>
        <v>-4.0639999987490683E-7</v>
      </c>
      <c r="AB145" s="180">
        <f t="shared" si="46"/>
        <v>1.0000036759654838</v>
      </c>
      <c r="AC145" s="180">
        <f t="shared" si="47"/>
        <v>1.0000010087375397</v>
      </c>
      <c r="AD145" t="s">
        <v>392</v>
      </c>
      <c r="AE145">
        <v>947131646</v>
      </c>
      <c r="AF145">
        <v>3.7439999999999999E-3</v>
      </c>
      <c r="AG145">
        <v>2836845.84</v>
      </c>
      <c r="AH145" t="b">
        <f t="shared" si="48"/>
        <v>1</v>
      </c>
      <c r="AI145" s="178">
        <f t="shared" si="49"/>
        <v>-0.25750446319580078</v>
      </c>
      <c r="AJ145" s="46">
        <f t="shared" si="50"/>
        <v>1.0000010087375397</v>
      </c>
      <c r="AK145" s="46">
        <f t="shared" si="51"/>
        <v>-5.237579345703125E-3</v>
      </c>
      <c r="AL145" t="s">
        <v>392</v>
      </c>
      <c r="AM145">
        <v>2533</v>
      </c>
      <c r="AN145">
        <v>2552</v>
      </c>
      <c r="AO145">
        <v>0.99255490000000002</v>
      </c>
      <c r="AP145">
        <v>3.2385999999999999E-3</v>
      </c>
      <c r="AQ145" t="b">
        <f t="shared" si="52"/>
        <v>1</v>
      </c>
      <c r="AR145" s="178">
        <f t="shared" si="53"/>
        <v>0</v>
      </c>
      <c r="AS145" s="178">
        <f t="shared" si="54"/>
        <v>0</v>
      </c>
      <c r="AT145" s="179">
        <f t="shared" si="55"/>
        <v>1.000000041373865</v>
      </c>
      <c r="AU145" s="179">
        <f t="shared" si="56"/>
        <v>1.0000103828831284</v>
      </c>
      <c r="AV145" t="s">
        <v>392</v>
      </c>
      <c r="AW145">
        <v>947131646</v>
      </c>
      <c r="AX145">
        <v>3.2385999999999999E-3</v>
      </c>
      <c r="AY145">
        <v>613469.74</v>
      </c>
      <c r="AZ145" t="b">
        <f t="shared" si="57"/>
        <v>1</v>
      </c>
      <c r="BA145" s="178">
        <f t="shared" si="58"/>
        <v>-0.25750446319580078</v>
      </c>
      <c r="BB145" s="46">
        <f t="shared" si="59"/>
        <v>1.0000103828831284</v>
      </c>
      <c r="BC145" s="46">
        <f t="shared" si="60"/>
        <v>-3.2929400913417339E-4</v>
      </c>
      <c r="BD145" t="s">
        <v>392</v>
      </c>
      <c r="BE145">
        <v>8485537</v>
      </c>
      <c r="BF145" t="b">
        <f t="shared" si="61"/>
        <v>1</v>
      </c>
      <c r="BG145" s="178">
        <f t="shared" si="62"/>
        <v>0</v>
      </c>
      <c r="BH145">
        <v>129</v>
      </c>
      <c r="BI145" t="s">
        <v>392</v>
      </c>
      <c r="BJ145">
        <v>8485537</v>
      </c>
      <c r="BK145">
        <v>2836845.84</v>
      </c>
      <c r="BL145">
        <v>613469.74</v>
      </c>
      <c r="BM145">
        <v>11935853</v>
      </c>
      <c r="BN145" t="b">
        <f t="shared" si="63"/>
        <v>1</v>
      </c>
      <c r="BO145" s="46">
        <f t="shared" si="64"/>
        <v>0</v>
      </c>
      <c r="BP145" s="46">
        <f t="shared" si="65"/>
        <v>-5.237579345703125E-3</v>
      </c>
      <c r="BQ145" s="46">
        <f t="shared" si="66"/>
        <v>-3.2929400913417339E-4</v>
      </c>
      <c r="BR145" s="46">
        <f t="shared" si="67"/>
        <v>0.41443312726914883</v>
      </c>
    </row>
    <row r="146" spans="1:70" x14ac:dyDescent="0.25">
      <c r="A146" s="41" t="s">
        <v>481</v>
      </c>
      <c r="B146" s="41" t="s">
        <v>164</v>
      </c>
      <c r="C146" s="84" t="s">
        <v>393</v>
      </c>
      <c r="D146" s="84"/>
      <c r="E146" s="84"/>
      <c r="F146" s="84"/>
      <c r="G146" s="42">
        <v>4154811</v>
      </c>
      <c r="H146" s="43">
        <v>621</v>
      </c>
      <c r="I146" s="44">
        <v>585</v>
      </c>
      <c r="J146" s="45">
        <v>3.5197009688000001</v>
      </c>
      <c r="K146" s="37">
        <f t="shared" si="69"/>
        <v>3.0312410812050623E-3</v>
      </c>
      <c r="L146" s="37">
        <f t="shared" si="70"/>
        <v>8.6387590131016968E-4</v>
      </c>
      <c r="M146" s="38">
        <f t="shared" si="71"/>
        <v>1.0615384615384615</v>
      </c>
      <c r="N146" s="37">
        <f t="shared" si="72"/>
        <v>3.463650130434915E-3</v>
      </c>
      <c r="O146" s="39">
        <f t="shared" si="68"/>
        <v>4154811</v>
      </c>
      <c r="P146" s="39">
        <f t="shared" si="73"/>
        <v>654563.36365606915</v>
      </c>
      <c r="Q146" s="39">
        <f t="shared" si="74"/>
        <v>656106.53001976805</v>
      </c>
      <c r="R146" s="39">
        <f t="shared" si="75"/>
        <v>5465480.8936758377</v>
      </c>
      <c r="S146" t="s">
        <v>393</v>
      </c>
      <c r="T146">
        <v>585</v>
      </c>
      <c r="U146">
        <v>3.519701</v>
      </c>
      <c r="V146">
        <v>8.6120000000000001E-4</v>
      </c>
      <c r="W146">
        <v>3.0312E-3</v>
      </c>
      <c r="X146">
        <v>8.6390000000000002E-4</v>
      </c>
      <c r="Y146" t="b">
        <f t="shared" ref="Y146:Y209" si="76">EXACT(S146,C146)</f>
        <v>1</v>
      </c>
      <c r="Z146" s="178">
        <f t="shared" ref="Z146:Z209" si="77">T146-I146</f>
        <v>0</v>
      </c>
      <c r="AA146" s="180">
        <f t="shared" ref="AA146:AA209" si="78">U146-J146</f>
        <v>3.1199999916964316E-8</v>
      </c>
      <c r="AB146" s="180">
        <f t="shared" ref="AB146:AB209" si="79">W146/K146</f>
        <v>0.99998644739762965</v>
      </c>
      <c r="AC146" s="180">
        <f t="shared" ref="AC146:AC209" si="80">X146/L146</f>
        <v>1.0000278960088986</v>
      </c>
      <c r="AD146" t="s">
        <v>393</v>
      </c>
      <c r="AE146">
        <v>947131646</v>
      </c>
      <c r="AF146">
        <v>8.6390000000000002E-4</v>
      </c>
      <c r="AG146">
        <v>654563.36</v>
      </c>
      <c r="AH146" t="b">
        <f t="shared" ref="AH146:AH209" si="81">EXACT(AD146,C146)</f>
        <v>1</v>
      </c>
      <c r="AI146" s="178">
        <f t="shared" ref="AI146:AI209" si="82">AE146-$E$7</f>
        <v>-0.25750446319580078</v>
      </c>
      <c r="AJ146" s="46">
        <f t="shared" ref="AJ146:AJ209" si="83">AF146/L146</f>
        <v>1.0000278960088986</v>
      </c>
      <c r="AK146" s="46">
        <f t="shared" ref="AK146:AK209" si="84">AG146-P146</f>
        <v>-3.6560691660270095E-3</v>
      </c>
      <c r="AL146" t="s">
        <v>393</v>
      </c>
      <c r="AM146">
        <v>621</v>
      </c>
      <c r="AN146">
        <v>585</v>
      </c>
      <c r="AO146">
        <v>1.0615384999999999</v>
      </c>
      <c r="AP146">
        <v>3.4637000000000001E-3</v>
      </c>
      <c r="AQ146" t="b">
        <f t="shared" ref="AQ146:AQ209" si="85">EXACT(AL146,C146)</f>
        <v>1</v>
      </c>
      <c r="AR146" s="178">
        <f t="shared" ref="AR146:AR209" si="86">AM146-H146</f>
        <v>0</v>
      </c>
      <c r="AS146" s="178">
        <f t="shared" ref="AS146:AS209" si="87">AN146-I146</f>
        <v>0</v>
      </c>
      <c r="AT146" s="179">
        <f t="shared" ref="AT146:AT209" si="88">AO146/M146</f>
        <v>1.0000000362318839</v>
      </c>
      <c r="AU146" s="179">
        <f t="shared" ref="AU146:AU209" si="89">AP146/N146</f>
        <v>1.0000143979799365</v>
      </c>
      <c r="AV146" t="s">
        <v>393</v>
      </c>
      <c r="AW146">
        <v>947131646</v>
      </c>
      <c r="AX146">
        <v>3.4637000000000001E-3</v>
      </c>
      <c r="AY146">
        <v>656106.53</v>
      </c>
      <c r="AZ146" t="b">
        <f t="shared" ref="AZ146:AZ209" si="90">EXACT(AV146,C146)</f>
        <v>1</v>
      </c>
      <c r="BA146" s="178">
        <f t="shared" ref="BA146:BA209" si="91">AW146-$E$7</f>
        <v>-0.25750446319580078</v>
      </c>
      <c r="BB146" s="46">
        <f t="shared" ref="BB146:BB209" si="92">AX146/N146</f>
        <v>1.0000143979799365</v>
      </c>
      <c r="BC146" s="46">
        <f t="shared" ref="BC146:BC209" si="93">AY146-Q146</f>
        <v>-1.9768020138144493E-5</v>
      </c>
      <c r="BD146" t="s">
        <v>393</v>
      </c>
      <c r="BE146">
        <v>4154811</v>
      </c>
      <c r="BF146" t="b">
        <f t="shared" ref="BF146:BF209" si="94">EXACT(BD146,C146)</f>
        <v>1</v>
      </c>
      <c r="BG146" s="178">
        <f t="shared" ref="BG146:BG209" si="95">BE146-G146</f>
        <v>0</v>
      </c>
      <c r="BH146">
        <v>130</v>
      </c>
      <c r="BI146" t="s">
        <v>393</v>
      </c>
      <c r="BJ146">
        <v>4154811</v>
      </c>
      <c r="BK146">
        <v>654563.36</v>
      </c>
      <c r="BL146">
        <v>656106.53</v>
      </c>
      <c r="BM146">
        <v>5465481</v>
      </c>
      <c r="BN146" t="b">
        <f t="shared" ref="BN146:BN209" si="96">EXACT(BI146,C146)</f>
        <v>1</v>
      </c>
      <c r="BO146" s="46">
        <f t="shared" ref="BO146:BO209" si="97">BJ146-O146</f>
        <v>0</v>
      </c>
      <c r="BP146" s="46">
        <f t="shared" ref="BP146:BP209" si="98">BK146-P146</f>
        <v>-3.6560691660270095E-3</v>
      </c>
      <c r="BQ146" s="46">
        <f t="shared" ref="BQ146:BQ209" si="99">BL146-Q146</f>
        <v>-1.9768020138144493E-5</v>
      </c>
      <c r="BR146" s="46">
        <f t="shared" ref="BR146:BR209" si="100">BM146-R146</f>
        <v>0.10632416233420372</v>
      </c>
    </row>
    <row r="147" spans="1:70" x14ac:dyDescent="0.25">
      <c r="A147" s="41" t="s">
        <v>481</v>
      </c>
      <c r="B147" s="41" t="s">
        <v>165</v>
      </c>
      <c r="C147" s="84" t="s">
        <v>394</v>
      </c>
      <c r="D147" s="84"/>
      <c r="E147" s="84"/>
      <c r="F147" s="84"/>
      <c r="G147" s="42">
        <v>1018825</v>
      </c>
      <c r="H147" s="43">
        <v>339</v>
      </c>
      <c r="I147" s="44">
        <v>177</v>
      </c>
      <c r="J147" s="45">
        <v>3.2550479796</v>
      </c>
      <c r="K147" s="37">
        <f t="shared" si="69"/>
        <v>8.4818288567870123E-4</v>
      </c>
      <c r="L147" s="37">
        <f t="shared" si="70"/>
        <v>2.4172434168458017E-4</v>
      </c>
      <c r="M147" s="38">
        <f t="shared" si="71"/>
        <v>1.9152542372881356</v>
      </c>
      <c r="N147" s="37">
        <f t="shared" si="72"/>
        <v>6.2492041778542005E-3</v>
      </c>
      <c r="O147" s="39">
        <f t="shared" si="68"/>
        <v>1018825</v>
      </c>
      <c r="P147" s="39">
        <f t="shared" si="73"/>
        <v>183155.81894418236</v>
      </c>
      <c r="Q147" s="39">
        <f t="shared" si="74"/>
        <v>1183763.8081540645</v>
      </c>
      <c r="R147" s="39">
        <f t="shared" si="75"/>
        <v>2385744.6270982465</v>
      </c>
      <c r="S147" t="s">
        <v>394</v>
      </c>
      <c r="T147">
        <v>177</v>
      </c>
      <c r="U147">
        <v>3.2550479999999999</v>
      </c>
      <c r="V147">
        <v>2.6059999999999999E-4</v>
      </c>
      <c r="W147">
        <v>8.4820000000000002E-4</v>
      </c>
      <c r="X147">
        <v>2.4169999999999999E-4</v>
      </c>
      <c r="Y147" t="b">
        <f t="shared" si="76"/>
        <v>1</v>
      </c>
      <c r="Z147" s="178">
        <f t="shared" si="77"/>
        <v>0</v>
      </c>
      <c r="AA147" s="180">
        <f t="shared" si="78"/>
        <v>2.0399999911546729E-8</v>
      </c>
      <c r="AB147" s="180">
        <f t="shared" si="79"/>
        <v>1.0000201776310129</v>
      </c>
      <c r="AC147" s="180">
        <f t="shared" si="80"/>
        <v>0.99989929982057024</v>
      </c>
      <c r="AD147" t="s">
        <v>394</v>
      </c>
      <c r="AE147">
        <v>947131646</v>
      </c>
      <c r="AF147">
        <v>2.4169999999999999E-4</v>
      </c>
      <c r="AG147">
        <v>183155.82</v>
      </c>
      <c r="AH147" t="b">
        <f t="shared" si="81"/>
        <v>1</v>
      </c>
      <c r="AI147" s="178">
        <f t="shared" si="82"/>
        <v>-0.25750446319580078</v>
      </c>
      <c r="AJ147" s="46">
        <f t="shared" si="83"/>
        <v>0.99989929982057024</v>
      </c>
      <c r="AK147" s="46">
        <f t="shared" si="84"/>
        <v>1.0558176436461508E-3</v>
      </c>
      <c r="AL147" t="s">
        <v>394</v>
      </c>
      <c r="AM147">
        <v>339</v>
      </c>
      <c r="AN147">
        <v>177</v>
      </c>
      <c r="AO147">
        <v>1.9152541999999999</v>
      </c>
      <c r="AP147">
        <v>6.2491999999999999E-3</v>
      </c>
      <c r="AQ147" t="b">
        <f t="shared" si="85"/>
        <v>1</v>
      </c>
      <c r="AR147" s="178">
        <f t="shared" si="86"/>
        <v>0</v>
      </c>
      <c r="AS147" s="178">
        <f t="shared" si="87"/>
        <v>0</v>
      </c>
      <c r="AT147" s="179">
        <f t="shared" si="88"/>
        <v>0.99999998053097339</v>
      </c>
      <c r="AU147" s="179">
        <f t="shared" si="89"/>
        <v>0.99999933145820141</v>
      </c>
      <c r="AV147" t="s">
        <v>394</v>
      </c>
      <c r="AW147">
        <v>947131646</v>
      </c>
      <c r="AX147">
        <v>6.2491999999999999E-3</v>
      </c>
      <c r="AY147">
        <v>1183763.81</v>
      </c>
      <c r="AZ147" t="b">
        <f t="shared" si="90"/>
        <v>1</v>
      </c>
      <c r="BA147" s="178">
        <f t="shared" si="91"/>
        <v>-0.25750446319580078</v>
      </c>
      <c r="BB147" s="46">
        <f t="shared" si="92"/>
        <v>0.99999933145820141</v>
      </c>
      <c r="BC147" s="46">
        <f t="shared" si="93"/>
        <v>1.8459355924278498E-3</v>
      </c>
      <c r="BD147" t="s">
        <v>394</v>
      </c>
      <c r="BE147">
        <v>1018825</v>
      </c>
      <c r="BF147" t="b">
        <f t="shared" si="94"/>
        <v>1</v>
      </c>
      <c r="BG147" s="178">
        <f t="shared" si="95"/>
        <v>0</v>
      </c>
      <c r="BH147">
        <v>131</v>
      </c>
      <c r="BI147" t="s">
        <v>394</v>
      </c>
      <c r="BJ147">
        <v>1018825</v>
      </c>
      <c r="BK147">
        <v>183155.82</v>
      </c>
      <c r="BL147">
        <v>1183763.81</v>
      </c>
      <c r="BM147">
        <v>2385745</v>
      </c>
      <c r="BN147" t="b">
        <f t="shared" si="96"/>
        <v>1</v>
      </c>
      <c r="BO147" s="46">
        <f t="shared" si="97"/>
        <v>0</v>
      </c>
      <c r="BP147" s="46">
        <f t="shared" si="98"/>
        <v>1.0558176436461508E-3</v>
      </c>
      <c r="BQ147" s="46">
        <f t="shared" si="99"/>
        <v>1.8459355924278498E-3</v>
      </c>
      <c r="BR147" s="46">
        <f t="shared" si="100"/>
        <v>0.37290175352245569</v>
      </c>
    </row>
    <row r="148" spans="1:70" x14ac:dyDescent="0.25">
      <c r="A148" s="41" t="s">
        <v>481</v>
      </c>
      <c r="B148" s="41" t="s">
        <v>166</v>
      </c>
      <c r="C148" s="84" t="s">
        <v>395</v>
      </c>
      <c r="D148" s="84"/>
      <c r="E148" s="84"/>
      <c r="F148" s="84"/>
      <c r="G148" s="42">
        <v>28169668</v>
      </c>
      <c r="H148" s="43">
        <v>13730</v>
      </c>
      <c r="I148" s="44">
        <v>8146</v>
      </c>
      <c r="J148" s="45">
        <v>3.3103797319999999</v>
      </c>
      <c r="K148" s="37">
        <f t="shared" si="69"/>
        <v>3.969913686037322E-2</v>
      </c>
      <c r="L148" s="37">
        <f t="shared" si="70"/>
        <v>1.1313889828537411E-2</v>
      </c>
      <c r="M148" s="38">
        <f t="shared" si="71"/>
        <v>1.6854898109501595</v>
      </c>
      <c r="N148" s="37">
        <f t="shared" si="72"/>
        <v>5.4995152931938494E-3</v>
      </c>
      <c r="O148" s="39">
        <f t="shared" si="68"/>
        <v>28169668</v>
      </c>
      <c r="P148" s="39">
        <f t="shared" si="73"/>
        <v>8572594.4791029394</v>
      </c>
      <c r="Q148" s="39">
        <f t="shared" si="74"/>
        <v>1041752.9946522022</v>
      </c>
      <c r="R148" s="39">
        <f t="shared" si="75"/>
        <v>37784015.473755144</v>
      </c>
      <c r="S148" t="s">
        <v>395</v>
      </c>
      <c r="T148">
        <v>8146</v>
      </c>
      <c r="U148">
        <v>3.3103799999999999</v>
      </c>
      <c r="V148">
        <v>1.1992299999999999E-2</v>
      </c>
      <c r="W148">
        <v>3.9699100000000001E-2</v>
      </c>
      <c r="X148">
        <v>1.13139E-2</v>
      </c>
      <c r="Y148" t="b">
        <f t="shared" si="76"/>
        <v>1</v>
      </c>
      <c r="Z148" s="178">
        <f t="shared" si="77"/>
        <v>0</v>
      </c>
      <c r="AA148" s="180">
        <f t="shared" si="78"/>
        <v>2.6799999996995894E-7</v>
      </c>
      <c r="AB148" s="180">
        <f t="shared" si="79"/>
        <v>0.99999907150693612</v>
      </c>
      <c r="AC148" s="180">
        <f t="shared" si="80"/>
        <v>1.0000008990243623</v>
      </c>
      <c r="AD148" t="s">
        <v>395</v>
      </c>
      <c r="AE148">
        <v>947131646</v>
      </c>
      <c r="AF148">
        <v>1.13139E-2</v>
      </c>
      <c r="AG148">
        <v>8572594.4800000004</v>
      </c>
      <c r="AH148" t="b">
        <f t="shared" si="81"/>
        <v>1</v>
      </c>
      <c r="AI148" s="178">
        <f t="shared" si="82"/>
        <v>-0.25750446319580078</v>
      </c>
      <c r="AJ148" s="46">
        <f t="shared" si="83"/>
        <v>1.0000008990243623</v>
      </c>
      <c r="AK148" s="46">
        <f t="shared" si="84"/>
        <v>8.9706107974052429E-4</v>
      </c>
      <c r="AL148" t="s">
        <v>395</v>
      </c>
      <c r="AM148">
        <v>13730</v>
      </c>
      <c r="AN148">
        <v>8146</v>
      </c>
      <c r="AO148">
        <v>1.6854898</v>
      </c>
      <c r="AP148">
        <v>5.4995E-3</v>
      </c>
      <c r="AQ148" t="b">
        <f t="shared" si="85"/>
        <v>1</v>
      </c>
      <c r="AR148" s="178">
        <f t="shared" si="86"/>
        <v>0</v>
      </c>
      <c r="AS148" s="178">
        <f t="shared" si="87"/>
        <v>0</v>
      </c>
      <c r="AT148" s="179">
        <f t="shared" si="88"/>
        <v>0.99999999350327762</v>
      </c>
      <c r="AU148" s="179">
        <f t="shared" si="89"/>
        <v>0.99999721917423012</v>
      </c>
      <c r="AV148" t="s">
        <v>395</v>
      </c>
      <c r="AW148">
        <v>947131646</v>
      </c>
      <c r="AX148">
        <v>5.4995E-3</v>
      </c>
      <c r="AY148">
        <v>1041752.99</v>
      </c>
      <c r="AZ148" t="b">
        <f t="shared" si="90"/>
        <v>1</v>
      </c>
      <c r="BA148" s="178">
        <f t="shared" si="91"/>
        <v>-0.25750446319580078</v>
      </c>
      <c r="BB148" s="46">
        <f t="shared" si="92"/>
        <v>0.99999721917423012</v>
      </c>
      <c r="BC148" s="46">
        <f t="shared" si="93"/>
        <v>-4.6522022457793355E-3</v>
      </c>
      <c r="BD148" t="s">
        <v>395</v>
      </c>
      <c r="BE148">
        <v>28169668</v>
      </c>
      <c r="BF148" t="b">
        <f t="shared" si="94"/>
        <v>1</v>
      </c>
      <c r="BG148" s="178">
        <f t="shared" si="95"/>
        <v>0</v>
      </c>
      <c r="BH148">
        <v>132</v>
      </c>
      <c r="BI148" t="s">
        <v>395</v>
      </c>
      <c r="BJ148">
        <v>28169668</v>
      </c>
      <c r="BK148">
        <v>8572594.4800000004</v>
      </c>
      <c r="BL148">
        <v>1041752.99</v>
      </c>
      <c r="BM148">
        <v>37784015</v>
      </c>
      <c r="BN148" t="b">
        <f t="shared" si="96"/>
        <v>1</v>
      </c>
      <c r="BO148" s="46">
        <f t="shared" si="97"/>
        <v>0</v>
      </c>
      <c r="BP148" s="46">
        <f t="shared" si="98"/>
        <v>8.9706107974052429E-4</v>
      </c>
      <c r="BQ148" s="46">
        <f t="shared" si="99"/>
        <v>-4.6522022457793355E-3</v>
      </c>
      <c r="BR148" s="46">
        <f t="shared" si="100"/>
        <v>-0.47375514358282089</v>
      </c>
    </row>
    <row r="149" spans="1:70" x14ac:dyDescent="0.25">
      <c r="A149" s="41" t="s">
        <v>481</v>
      </c>
      <c r="B149" s="41" t="s">
        <v>167</v>
      </c>
      <c r="C149" s="84" t="s">
        <v>396</v>
      </c>
      <c r="D149" s="84"/>
      <c r="E149" s="84"/>
      <c r="F149" s="84"/>
      <c r="G149" s="42">
        <v>429799</v>
      </c>
      <c r="H149" s="43">
        <v>58</v>
      </c>
      <c r="I149" s="44">
        <v>141</v>
      </c>
      <c r="J149" s="45">
        <v>3.3515824976999999</v>
      </c>
      <c r="K149" s="37">
        <f t="shared" si="69"/>
        <v>6.9570939919987398E-4</v>
      </c>
      <c r="L149" s="37">
        <f t="shared" si="70"/>
        <v>1.9827079674072614E-4</v>
      </c>
      <c r="M149" s="38">
        <f t="shared" si="71"/>
        <v>0.41134751773049644</v>
      </c>
      <c r="N149" s="37">
        <f t="shared" si="72"/>
        <v>1.3421688757055844E-3</v>
      </c>
      <c r="O149" s="39">
        <f t="shared" si="68"/>
        <v>429799</v>
      </c>
      <c r="P149" s="39">
        <f t="shared" si="73"/>
        <v>150230.83689746482</v>
      </c>
      <c r="Q149" s="39">
        <f t="shared" si="74"/>
        <v>254242.12336052276</v>
      </c>
      <c r="R149" s="39">
        <f t="shared" si="75"/>
        <v>834271.96025798761</v>
      </c>
      <c r="S149" t="s">
        <v>396</v>
      </c>
      <c r="T149">
        <v>141</v>
      </c>
      <c r="U149">
        <v>3.3515820000000001</v>
      </c>
      <c r="V149">
        <v>2.076E-4</v>
      </c>
      <c r="W149">
        <v>6.9570000000000005E-4</v>
      </c>
      <c r="X149">
        <v>1.983E-4</v>
      </c>
      <c r="Y149" t="b">
        <f t="shared" si="76"/>
        <v>1</v>
      </c>
      <c r="Z149" s="178">
        <f t="shared" si="77"/>
        <v>0</v>
      </c>
      <c r="AA149" s="180">
        <f t="shared" si="78"/>
        <v>-4.9769999987958613E-7</v>
      </c>
      <c r="AB149" s="180">
        <f t="shared" si="79"/>
        <v>0.99998648976155169</v>
      </c>
      <c r="AC149" s="180">
        <f t="shared" si="80"/>
        <v>1.0001472897660872</v>
      </c>
      <c r="AD149" t="s">
        <v>396</v>
      </c>
      <c r="AE149">
        <v>947131646</v>
      </c>
      <c r="AF149">
        <v>1.983E-4</v>
      </c>
      <c r="AG149">
        <v>150230.84</v>
      </c>
      <c r="AH149" t="b">
        <f t="shared" si="81"/>
        <v>1</v>
      </c>
      <c r="AI149" s="178">
        <f t="shared" si="82"/>
        <v>-0.25750446319580078</v>
      </c>
      <c r="AJ149" s="46">
        <f t="shared" si="83"/>
        <v>1.0001472897660872</v>
      </c>
      <c r="AK149" s="46">
        <f t="shared" si="84"/>
        <v>3.1025351781863719E-3</v>
      </c>
      <c r="AL149" t="s">
        <v>396</v>
      </c>
      <c r="AM149">
        <v>58</v>
      </c>
      <c r="AN149">
        <v>141</v>
      </c>
      <c r="AO149">
        <v>0.41134749999999998</v>
      </c>
      <c r="AP149">
        <v>1.3422E-3</v>
      </c>
      <c r="AQ149" t="b">
        <f t="shared" si="85"/>
        <v>1</v>
      </c>
      <c r="AR149" s="178">
        <f t="shared" si="86"/>
        <v>0</v>
      </c>
      <c r="AS149" s="178">
        <f t="shared" si="87"/>
        <v>0</v>
      </c>
      <c r="AT149" s="179">
        <f t="shared" si="88"/>
        <v>0.99999995689655174</v>
      </c>
      <c r="AU149" s="179">
        <f t="shared" si="89"/>
        <v>1.0000231895516123</v>
      </c>
      <c r="AV149" t="s">
        <v>396</v>
      </c>
      <c r="AW149">
        <v>947131646</v>
      </c>
      <c r="AX149">
        <v>1.3422E-3</v>
      </c>
      <c r="AY149">
        <v>254242.12</v>
      </c>
      <c r="AZ149" t="b">
        <f t="shared" si="90"/>
        <v>1</v>
      </c>
      <c r="BA149" s="178">
        <f t="shared" si="91"/>
        <v>-0.25750446319580078</v>
      </c>
      <c r="BB149" s="46">
        <f t="shared" si="92"/>
        <v>1.0000231895516123</v>
      </c>
      <c r="BC149" s="46">
        <f t="shared" si="93"/>
        <v>-3.3605227654334158E-3</v>
      </c>
      <c r="BD149" t="s">
        <v>396</v>
      </c>
      <c r="BE149">
        <v>429799</v>
      </c>
      <c r="BF149" t="b">
        <f t="shared" si="94"/>
        <v>1</v>
      </c>
      <c r="BG149" s="178">
        <f t="shared" si="95"/>
        <v>0</v>
      </c>
      <c r="BH149">
        <v>133</v>
      </c>
      <c r="BI149" t="s">
        <v>396</v>
      </c>
      <c r="BJ149">
        <v>429799</v>
      </c>
      <c r="BK149">
        <v>150230.84</v>
      </c>
      <c r="BL149">
        <v>254242.12</v>
      </c>
      <c r="BM149">
        <v>834272</v>
      </c>
      <c r="BN149" t="b">
        <f t="shared" si="96"/>
        <v>1</v>
      </c>
      <c r="BO149" s="46">
        <f t="shared" si="97"/>
        <v>0</v>
      </c>
      <c r="BP149" s="46">
        <f t="shared" si="98"/>
        <v>3.1025351781863719E-3</v>
      </c>
      <c r="BQ149" s="46">
        <f t="shared" si="99"/>
        <v>-3.3605227654334158E-3</v>
      </c>
      <c r="BR149" s="46">
        <f t="shared" si="100"/>
        <v>3.9742012391798198E-2</v>
      </c>
    </row>
    <row r="150" spans="1:70" x14ac:dyDescent="0.25">
      <c r="A150" s="41" t="s">
        <v>481</v>
      </c>
      <c r="B150" s="41" t="s">
        <v>168</v>
      </c>
      <c r="C150" s="84" t="s">
        <v>397</v>
      </c>
      <c r="D150" s="84"/>
      <c r="E150" s="84"/>
      <c r="F150" s="84"/>
      <c r="G150" s="42">
        <v>8911987</v>
      </c>
      <c r="H150" s="43">
        <v>1536</v>
      </c>
      <c r="I150" s="44">
        <v>1334</v>
      </c>
      <c r="J150" s="45">
        <v>3.3506784378000001</v>
      </c>
      <c r="K150" s="37">
        <f t="shared" si="69"/>
        <v>6.5803262276821527E-3</v>
      </c>
      <c r="L150" s="37">
        <f t="shared" si="70"/>
        <v>1.8753326108242028E-3</v>
      </c>
      <c r="M150" s="38">
        <f t="shared" si="71"/>
        <v>1.1514242878560719</v>
      </c>
      <c r="N150" s="37">
        <f t="shared" si="72"/>
        <v>3.7569348914957947E-3</v>
      </c>
      <c r="O150" s="39">
        <f t="shared" si="68"/>
        <v>8911987</v>
      </c>
      <c r="P150" s="39">
        <f t="shared" si="73"/>
        <v>1420949.490376249</v>
      </c>
      <c r="Q150" s="39">
        <f t="shared" si="74"/>
        <v>711662.385732934</v>
      </c>
      <c r="R150" s="39">
        <f t="shared" si="75"/>
        <v>11044598.876109183</v>
      </c>
      <c r="S150" t="s">
        <v>397</v>
      </c>
      <c r="T150">
        <v>1334</v>
      </c>
      <c r="U150">
        <v>3.3506779999999998</v>
      </c>
      <c r="V150">
        <v>1.9639000000000002E-3</v>
      </c>
      <c r="W150">
        <v>6.5802999999999999E-3</v>
      </c>
      <c r="X150">
        <v>1.8753000000000001E-3</v>
      </c>
      <c r="Y150" t="b">
        <f t="shared" si="76"/>
        <v>1</v>
      </c>
      <c r="Z150" s="178">
        <f t="shared" si="77"/>
        <v>0</v>
      </c>
      <c r="AA150" s="180">
        <f t="shared" si="78"/>
        <v>-4.3780000025250843E-7</v>
      </c>
      <c r="AB150" s="180">
        <f t="shared" si="79"/>
        <v>0.99999601422767725</v>
      </c>
      <c r="AC150" s="180">
        <f t="shared" si="80"/>
        <v>0.99998261064516525</v>
      </c>
      <c r="AD150" t="s">
        <v>397</v>
      </c>
      <c r="AE150">
        <v>947131646</v>
      </c>
      <c r="AF150">
        <v>1.8753000000000001E-3</v>
      </c>
      <c r="AG150">
        <v>1420949.49</v>
      </c>
      <c r="AH150" t="b">
        <f t="shared" si="81"/>
        <v>1</v>
      </c>
      <c r="AI150" s="178">
        <f t="shared" si="82"/>
        <v>-0.25750446319580078</v>
      </c>
      <c r="AJ150" s="46">
        <f t="shared" si="83"/>
        <v>0.99998261064516525</v>
      </c>
      <c r="AK150" s="46">
        <f t="shared" si="84"/>
        <v>-3.7624896503984928E-4</v>
      </c>
      <c r="AL150" t="s">
        <v>397</v>
      </c>
      <c r="AM150">
        <v>1536</v>
      </c>
      <c r="AN150">
        <v>1334</v>
      </c>
      <c r="AO150">
        <v>1.1514243</v>
      </c>
      <c r="AP150">
        <v>3.7569000000000001E-3</v>
      </c>
      <c r="AQ150" t="b">
        <f t="shared" si="85"/>
        <v>1</v>
      </c>
      <c r="AR150" s="178">
        <f t="shared" si="86"/>
        <v>0</v>
      </c>
      <c r="AS150" s="178">
        <f t="shared" si="87"/>
        <v>0</v>
      </c>
      <c r="AT150" s="179">
        <f t="shared" si="88"/>
        <v>1.0000000105468752</v>
      </c>
      <c r="AU150" s="179">
        <f t="shared" si="89"/>
        <v>0.99999071277602558</v>
      </c>
      <c r="AV150" t="s">
        <v>397</v>
      </c>
      <c r="AW150">
        <v>947131646</v>
      </c>
      <c r="AX150">
        <v>3.7569000000000001E-3</v>
      </c>
      <c r="AY150">
        <v>711662.39</v>
      </c>
      <c r="AZ150" t="b">
        <f t="shared" si="90"/>
        <v>1</v>
      </c>
      <c r="BA150" s="178">
        <f t="shared" si="91"/>
        <v>-0.25750446319580078</v>
      </c>
      <c r="BB150" s="46">
        <f t="shared" si="92"/>
        <v>0.99999071277602558</v>
      </c>
      <c r="BC150" s="46">
        <f t="shared" si="93"/>
        <v>4.2670660186558962E-3</v>
      </c>
      <c r="BD150" t="s">
        <v>397</v>
      </c>
      <c r="BE150">
        <v>8911987</v>
      </c>
      <c r="BF150" t="b">
        <f t="shared" si="94"/>
        <v>1</v>
      </c>
      <c r="BG150" s="178">
        <f t="shared" si="95"/>
        <v>0</v>
      </c>
      <c r="BH150">
        <v>134</v>
      </c>
      <c r="BI150" t="s">
        <v>397</v>
      </c>
      <c r="BJ150">
        <v>8911987</v>
      </c>
      <c r="BK150">
        <v>1420949.49</v>
      </c>
      <c r="BL150">
        <v>711662.39</v>
      </c>
      <c r="BM150">
        <v>11044599</v>
      </c>
      <c r="BN150" t="b">
        <f t="shared" si="96"/>
        <v>1</v>
      </c>
      <c r="BO150" s="46">
        <f t="shared" si="97"/>
        <v>0</v>
      </c>
      <c r="BP150" s="46">
        <f t="shared" si="98"/>
        <v>-3.7624896503984928E-4</v>
      </c>
      <c r="BQ150" s="46">
        <f t="shared" si="99"/>
        <v>4.2670660186558962E-3</v>
      </c>
      <c r="BR150" s="46">
        <f t="shared" si="100"/>
        <v>0.12389081716537476</v>
      </c>
    </row>
    <row r="151" spans="1:70" x14ac:dyDescent="0.25">
      <c r="A151" s="41" t="s">
        <v>481</v>
      </c>
      <c r="B151" s="41" t="s">
        <v>169</v>
      </c>
      <c r="C151" s="84" t="s">
        <v>398</v>
      </c>
      <c r="D151" s="84"/>
      <c r="E151" s="84"/>
      <c r="F151" s="84"/>
      <c r="G151" s="42">
        <v>986111</v>
      </c>
      <c r="H151" s="43">
        <v>197</v>
      </c>
      <c r="I151" s="44">
        <v>220</v>
      </c>
      <c r="J151" s="45">
        <v>3.4424352262000002</v>
      </c>
      <c r="K151" s="37">
        <f t="shared" si="69"/>
        <v>1.1149292322971201E-3</v>
      </c>
      <c r="L151" s="37">
        <f t="shared" si="70"/>
        <v>3.1774460349581572E-4</v>
      </c>
      <c r="M151" s="38">
        <f t="shared" si="71"/>
        <v>0.8954545454545455</v>
      </c>
      <c r="N151" s="37">
        <f t="shared" si="72"/>
        <v>2.9217417602252368E-3</v>
      </c>
      <c r="O151" s="39">
        <f t="shared" si="68"/>
        <v>986111</v>
      </c>
      <c r="P151" s="39">
        <f t="shared" si="73"/>
        <v>240756.77551874396</v>
      </c>
      <c r="Q151" s="39">
        <f t="shared" si="74"/>
        <v>553454.81666028535</v>
      </c>
      <c r="R151" s="39">
        <f t="shared" si="75"/>
        <v>1780322.5921790292</v>
      </c>
      <c r="S151" t="s">
        <v>398</v>
      </c>
      <c r="T151">
        <v>220</v>
      </c>
      <c r="U151">
        <v>3.4424350000000001</v>
      </c>
      <c r="V151">
        <v>3.2390000000000001E-4</v>
      </c>
      <c r="W151">
        <v>1.1149E-3</v>
      </c>
      <c r="X151">
        <v>3.1770000000000002E-4</v>
      </c>
      <c r="Y151" t="b">
        <f t="shared" si="76"/>
        <v>1</v>
      </c>
      <c r="Z151" s="178">
        <f t="shared" si="77"/>
        <v>0</v>
      </c>
      <c r="AA151" s="180">
        <f t="shared" si="78"/>
        <v>-2.2620000006412511E-7</v>
      </c>
      <c r="AB151" s="180">
        <f t="shared" si="79"/>
        <v>0.99997378102907952</v>
      </c>
      <c r="AC151" s="180">
        <f t="shared" si="80"/>
        <v>0.9998596246944087</v>
      </c>
      <c r="AD151" t="s">
        <v>398</v>
      </c>
      <c r="AE151">
        <v>947131646</v>
      </c>
      <c r="AF151">
        <v>3.1770000000000002E-4</v>
      </c>
      <c r="AG151">
        <v>240756.78</v>
      </c>
      <c r="AH151" t="b">
        <f t="shared" si="81"/>
        <v>1</v>
      </c>
      <c r="AI151" s="178">
        <f t="shared" si="82"/>
        <v>-0.25750446319580078</v>
      </c>
      <c r="AJ151" s="46">
        <f t="shared" si="83"/>
        <v>0.9998596246944087</v>
      </c>
      <c r="AK151" s="46">
        <f t="shared" si="84"/>
        <v>4.4812560372520238E-3</v>
      </c>
      <c r="AL151" t="s">
        <v>398</v>
      </c>
      <c r="AM151">
        <v>197</v>
      </c>
      <c r="AN151">
        <v>220</v>
      </c>
      <c r="AO151">
        <v>0.89545450000000004</v>
      </c>
      <c r="AP151">
        <v>2.9217000000000002E-3</v>
      </c>
      <c r="AQ151" t="b">
        <f t="shared" si="85"/>
        <v>1</v>
      </c>
      <c r="AR151" s="178">
        <f t="shared" si="86"/>
        <v>0</v>
      </c>
      <c r="AS151" s="178">
        <f t="shared" si="87"/>
        <v>0</v>
      </c>
      <c r="AT151" s="179">
        <f t="shared" si="88"/>
        <v>0.99999994923857871</v>
      </c>
      <c r="AU151" s="179">
        <f t="shared" si="89"/>
        <v>0.99998570707863199</v>
      </c>
      <c r="AV151" t="s">
        <v>398</v>
      </c>
      <c r="AW151">
        <v>947131646</v>
      </c>
      <c r="AX151">
        <v>2.9217000000000002E-3</v>
      </c>
      <c r="AY151">
        <v>553454.81999999995</v>
      </c>
      <c r="AZ151" t="b">
        <f t="shared" si="90"/>
        <v>1</v>
      </c>
      <c r="BA151" s="178">
        <f t="shared" si="91"/>
        <v>-0.25750446319580078</v>
      </c>
      <c r="BB151" s="46">
        <f t="shared" si="92"/>
        <v>0.99998570707863199</v>
      </c>
      <c r="BC151" s="46">
        <f t="shared" si="93"/>
        <v>3.3397146034985781E-3</v>
      </c>
      <c r="BD151" t="s">
        <v>398</v>
      </c>
      <c r="BE151">
        <v>986111</v>
      </c>
      <c r="BF151" t="b">
        <f t="shared" si="94"/>
        <v>1</v>
      </c>
      <c r="BG151" s="178">
        <f t="shared" si="95"/>
        <v>0</v>
      </c>
      <c r="BH151">
        <v>135</v>
      </c>
      <c r="BI151" t="s">
        <v>398</v>
      </c>
      <c r="BJ151">
        <v>986111</v>
      </c>
      <c r="BK151">
        <v>240756.78</v>
      </c>
      <c r="BL151">
        <v>553454.81999999995</v>
      </c>
      <c r="BM151">
        <v>1780323</v>
      </c>
      <c r="BN151" t="b">
        <f t="shared" si="96"/>
        <v>1</v>
      </c>
      <c r="BO151" s="46">
        <f t="shared" si="97"/>
        <v>0</v>
      </c>
      <c r="BP151" s="46">
        <f t="shared" si="98"/>
        <v>4.4812560372520238E-3</v>
      </c>
      <c r="BQ151" s="46">
        <f t="shared" si="99"/>
        <v>3.3397146034985781E-3</v>
      </c>
      <c r="BR151" s="46">
        <f t="shared" si="100"/>
        <v>0.40782097075134516</v>
      </c>
    </row>
    <row r="152" spans="1:70" x14ac:dyDescent="0.25">
      <c r="A152" s="41" t="s">
        <v>481</v>
      </c>
      <c r="B152" s="41" t="s">
        <v>170</v>
      </c>
      <c r="C152" s="84" t="s">
        <v>399</v>
      </c>
      <c r="D152" s="84"/>
      <c r="E152" s="84"/>
      <c r="F152" s="84"/>
      <c r="G152" s="42">
        <v>1745769</v>
      </c>
      <c r="H152" s="43">
        <v>369</v>
      </c>
      <c r="I152" s="44">
        <v>334</v>
      </c>
      <c r="J152" s="45">
        <v>3.2508947893000002</v>
      </c>
      <c r="K152" s="37">
        <f t="shared" si="69"/>
        <v>1.5984837496042801E-3</v>
      </c>
      <c r="L152" s="37">
        <f t="shared" si="70"/>
        <v>4.5555320508195514E-4</v>
      </c>
      <c r="M152" s="38">
        <f t="shared" si="71"/>
        <v>1.1047904191616766</v>
      </c>
      <c r="N152" s="37">
        <f t="shared" si="72"/>
        <v>3.60477516178432E-3</v>
      </c>
      <c r="O152" s="39">
        <f t="shared" si="68"/>
        <v>1745769</v>
      </c>
      <c r="P152" s="39">
        <f t="shared" si="73"/>
        <v>345175.08566972381</v>
      </c>
      <c r="Q152" s="39">
        <f t="shared" si="74"/>
        <v>682839.32667378883</v>
      </c>
      <c r="R152" s="39">
        <f t="shared" si="75"/>
        <v>2773783.4123435128</v>
      </c>
      <c r="S152" t="s">
        <v>399</v>
      </c>
      <c r="T152">
        <v>334</v>
      </c>
      <c r="U152">
        <v>3.2508949999999999</v>
      </c>
      <c r="V152">
        <v>4.9169999999999997E-4</v>
      </c>
      <c r="W152">
        <v>1.5985000000000001E-3</v>
      </c>
      <c r="X152">
        <v>4.5560000000000002E-4</v>
      </c>
      <c r="Y152" t="b">
        <f t="shared" si="76"/>
        <v>1</v>
      </c>
      <c r="Z152" s="178">
        <f t="shared" si="77"/>
        <v>0</v>
      </c>
      <c r="AA152" s="180">
        <f t="shared" si="78"/>
        <v>2.1069999966982778E-7</v>
      </c>
      <c r="AB152" s="180">
        <f t="shared" si="79"/>
        <v>1.0000101661313254</v>
      </c>
      <c r="AC152" s="180">
        <f t="shared" si="80"/>
        <v>1.000102721081803</v>
      </c>
      <c r="AD152" t="s">
        <v>399</v>
      </c>
      <c r="AE152">
        <v>947131646</v>
      </c>
      <c r="AF152">
        <v>4.5560000000000002E-4</v>
      </c>
      <c r="AG152">
        <v>345175.09</v>
      </c>
      <c r="AH152" t="b">
        <f t="shared" si="81"/>
        <v>1</v>
      </c>
      <c r="AI152" s="178">
        <f t="shared" si="82"/>
        <v>-0.25750446319580078</v>
      </c>
      <c r="AJ152" s="46">
        <f t="shared" si="83"/>
        <v>1.000102721081803</v>
      </c>
      <c r="AK152" s="46">
        <f t="shared" si="84"/>
        <v>4.3302762205712497E-3</v>
      </c>
      <c r="AL152" t="s">
        <v>399</v>
      </c>
      <c r="AM152">
        <v>369</v>
      </c>
      <c r="AN152">
        <v>334</v>
      </c>
      <c r="AO152">
        <v>1.1047904</v>
      </c>
      <c r="AP152">
        <v>3.6048E-3</v>
      </c>
      <c r="AQ152" t="b">
        <f t="shared" si="85"/>
        <v>1</v>
      </c>
      <c r="AR152" s="178">
        <f t="shared" si="86"/>
        <v>0</v>
      </c>
      <c r="AS152" s="178">
        <f t="shared" si="87"/>
        <v>0</v>
      </c>
      <c r="AT152" s="179">
        <f t="shared" si="88"/>
        <v>0.99999998265582657</v>
      </c>
      <c r="AU152" s="179">
        <f t="shared" si="89"/>
        <v>1.0000068903647426</v>
      </c>
      <c r="AV152" t="s">
        <v>399</v>
      </c>
      <c r="AW152">
        <v>947131646</v>
      </c>
      <c r="AX152">
        <v>3.6048E-3</v>
      </c>
      <c r="AY152">
        <v>682839.33</v>
      </c>
      <c r="AZ152" t="b">
        <f t="shared" si="90"/>
        <v>1</v>
      </c>
      <c r="BA152" s="178">
        <f t="shared" si="91"/>
        <v>-0.25750446319580078</v>
      </c>
      <c r="BB152" s="46">
        <f t="shared" si="92"/>
        <v>1.0000068903647426</v>
      </c>
      <c r="BC152" s="46">
        <f t="shared" si="93"/>
        <v>3.3262111246585846E-3</v>
      </c>
      <c r="BD152" t="s">
        <v>399</v>
      </c>
      <c r="BE152">
        <v>1745769</v>
      </c>
      <c r="BF152" t="b">
        <f t="shared" si="94"/>
        <v>1</v>
      </c>
      <c r="BG152" s="178">
        <f t="shared" si="95"/>
        <v>0</v>
      </c>
      <c r="BH152">
        <v>136</v>
      </c>
      <c r="BI152" t="s">
        <v>399</v>
      </c>
      <c r="BJ152">
        <v>1745769</v>
      </c>
      <c r="BK152">
        <v>345175.09</v>
      </c>
      <c r="BL152">
        <v>682839.33</v>
      </c>
      <c r="BM152">
        <v>2773783</v>
      </c>
      <c r="BN152" t="b">
        <f t="shared" si="96"/>
        <v>1</v>
      </c>
      <c r="BO152" s="46">
        <f t="shared" si="97"/>
        <v>0</v>
      </c>
      <c r="BP152" s="46">
        <f t="shared" si="98"/>
        <v>4.3302762205712497E-3</v>
      </c>
      <c r="BQ152" s="46">
        <f t="shared" si="99"/>
        <v>3.3262111246585846E-3</v>
      </c>
      <c r="BR152" s="46">
        <f t="shared" si="100"/>
        <v>-0.41234351275488734</v>
      </c>
    </row>
    <row r="153" spans="1:70" x14ac:dyDescent="0.25">
      <c r="A153" s="41" t="s">
        <v>481</v>
      </c>
      <c r="B153" s="41" t="s">
        <v>171</v>
      </c>
      <c r="C153" s="84" t="s">
        <v>400</v>
      </c>
      <c r="D153" s="84"/>
      <c r="E153" s="84"/>
      <c r="F153" s="84"/>
      <c r="G153" s="42">
        <v>7422079</v>
      </c>
      <c r="H153" s="43">
        <v>2099</v>
      </c>
      <c r="I153" s="44">
        <v>1938</v>
      </c>
      <c r="J153" s="45">
        <v>3.6057655145999998</v>
      </c>
      <c r="K153" s="37">
        <f t="shared" si="69"/>
        <v>1.0287505914152882E-2</v>
      </c>
      <c r="L153" s="37">
        <f t="shared" si="70"/>
        <v>2.9318448139695531E-3</v>
      </c>
      <c r="M153" s="38">
        <f t="shared" si="71"/>
        <v>1.0830753353973168</v>
      </c>
      <c r="N153" s="37">
        <f t="shared" si="72"/>
        <v>3.5339219092287554E-3</v>
      </c>
      <c r="O153" s="39">
        <f t="shared" si="68"/>
        <v>7422079</v>
      </c>
      <c r="P153" s="39">
        <f t="shared" si="73"/>
        <v>2221474.404181208</v>
      </c>
      <c r="Q153" s="39">
        <f t="shared" si="74"/>
        <v>669417.85512665869</v>
      </c>
      <c r="R153" s="39">
        <f t="shared" si="75"/>
        <v>10312971.259307867</v>
      </c>
      <c r="S153" t="s">
        <v>400</v>
      </c>
      <c r="T153">
        <v>1938</v>
      </c>
      <c r="U153">
        <v>3.605766</v>
      </c>
      <c r="V153">
        <v>2.8530999999999999E-3</v>
      </c>
      <c r="W153">
        <v>1.02875E-2</v>
      </c>
      <c r="X153">
        <v>2.9318E-3</v>
      </c>
      <c r="Y153" t="b">
        <f t="shared" si="76"/>
        <v>1</v>
      </c>
      <c r="Z153" s="178">
        <f t="shared" si="77"/>
        <v>0</v>
      </c>
      <c r="AA153" s="180">
        <f t="shared" si="78"/>
        <v>4.854000001941472E-7</v>
      </c>
      <c r="AB153" s="180">
        <f t="shared" si="79"/>
        <v>0.99999942511305151</v>
      </c>
      <c r="AC153" s="180">
        <f t="shared" si="80"/>
        <v>0.99998471475388484</v>
      </c>
      <c r="AD153" t="s">
        <v>400</v>
      </c>
      <c r="AE153">
        <v>947131646</v>
      </c>
      <c r="AF153">
        <v>2.9318E-3</v>
      </c>
      <c r="AG153">
        <v>2221474.4</v>
      </c>
      <c r="AH153" t="b">
        <f t="shared" si="81"/>
        <v>1</v>
      </c>
      <c r="AI153" s="178">
        <f t="shared" si="82"/>
        <v>-0.25750446319580078</v>
      </c>
      <c r="AJ153" s="46">
        <f t="shared" si="83"/>
        <v>0.99998471475388484</v>
      </c>
      <c r="AK153" s="46">
        <f t="shared" si="84"/>
        <v>-4.1812080889940262E-3</v>
      </c>
      <c r="AL153" t="s">
        <v>400</v>
      </c>
      <c r="AM153">
        <v>2099</v>
      </c>
      <c r="AN153">
        <v>1938</v>
      </c>
      <c r="AO153">
        <v>1.0830753</v>
      </c>
      <c r="AP153">
        <v>3.5339E-3</v>
      </c>
      <c r="AQ153" t="b">
        <f t="shared" si="85"/>
        <v>1</v>
      </c>
      <c r="AR153" s="178">
        <f t="shared" si="86"/>
        <v>0</v>
      </c>
      <c r="AS153" s="178">
        <f t="shared" si="87"/>
        <v>0</v>
      </c>
      <c r="AT153" s="179">
        <f t="shared" si="88"/>
        <v>0.9999999673177703</v>
      </c>
      <c r="AU153" s="179">
        <f t="shared" si="89"/>
        <v>0.99999380030761342</v>
      </c>
      <c r="AV153" t="s">
        <v>400</v>
      </c>
      <c r="AW153">
        <v>947131646</v>
      </c>
      <c r="AX153">
        <v>3.5339E-3</v>
      </c>
      <c r="AY153">
        <v>669417.85</v>
      </c>
      <c r="AZ153" t="b">
        <f t="shared" si="90"/>
        <v>1</v>
      </c>
      <c r="BA153" s="178">
        <f t="shared" si="91"/>
        <v>-0.25750446319580078</v>
      </c>
      <c r="BB153" s="46">
        <f t="shared" si="92"/>
        <v>0.99999380030761342</v>
      </c>
      <c r="BC153" s="46">
        <f t="shared" si="93"/>
        <v>-5.1266587106510997E-3</v>
      </c>
      <c r="BD153" t="s">
        <v>400</v>
      </c>
      <c r="BE153">
        <v>7422079</v>
      </c>
      <c r="BF153" t="b">
        <f t="shared" si="94"/>
        <v>1</v>
      </c>
      <c r="BG153" s="178">
        <f t="shared" si="95"/>
        <v>0</v>
      </c>
      <c r="BH153">
        <v>137</v>
      </c>
      <c r="BI153" t="s">
        <v>400</v>
      </c>
      <c r="BJ153">
        <v>7422079</v>
      </c>
      <c r="BK153">
        <v>2221474.4</v>
      </c>
      <c r="BL153">
        <v>669417.85</v>
      </c>
      <c r="BM153">
        <v>10312971</v>
      </c>
      <c r="BN153" t="b">
        <f t="shared" si="96"/>
        <v>1</v>
      </c>
      <c r="BO153" s="46">
        <f t="shared" si="97"/>
        <v>0</v>
      </c>
      <c r="BP153" s="46">
        <f t="shared" si="98"/>
        <v>-4.1812080889940262E-3</v>
      </c>
      <c r="BQ153" s="46">
        <f t="shared" si="99"/>
        <v>-5.1266587106510997E-3</v>
      </c>
      <c r="BR153" s="46">
        <f t="shared" si="100"/>
        <v>-0.25930786691606045</v>
      </c>
    </row>
    <row r="154" spans="1:70" x14ac:dyDescent="0.25">
      <c r="A154" s="41" t="s">
        <v>481</v>
      </c>
      <c r="B154" s="41" t="s">
        <v>173</v>
      </c>
      <c r="C154" s="84" t="s">
        <v>402</v>
      </c>
      <c r="D154" s="84"/>
      <c r="E154" s="84"/>
      <c r="F154" s="84"/>
      <c r="G154" s="42">
        <v>1936909</v>
      </c>
      <c r="H154" s="43">
        <v>719</v>
      </c>
      <c r="I154" s="44">
        <v>864</v>
      </c>
      <c r="J154" s="45">
        <v>3.4519267289000002</v>
      </c>
      <c r="K154" s="37">
        <f t="shared" si="69"/>
        <v>4.3907039545063222E-3</v>
      </c>
      <c r="L154" s="37">
        <f t="shared" si="70"/>
        <v>1.2513103492835247E-3</v>
      </c>
      <c r="M154" s="38">
        <f t="shared" si="71"/>
        <v>0.83217592592592593</v>
      </c>
      <c r="N154" s="37">
        <f t="shared" si="72"/>
        <v>2.7152725584721512E-3</v>
      </c>
      <c r="O154" s="39">
        <f t="shared" si="68"/>
        <v>1936909</v>
      </c>
      <c r="P154" s="39">
        <f t="shared" si="73"/>
        <v>948124.50487676624</v>
      </c>
      <c r="Q154" s="39">
        <f t="shared" si="74"/>
        <v>514344.11366871087</v>
      </c>
      <c r="R154" s="39">
        <f t="shared" si="75"/>
        <v>3399377.6185454773</v>
      </c>
      <c r="S154" t="s">
        <v>402</v>
      </c>
      <c r="T154">
        <v>864</v>
      </c>
      <c r="U154">
        <v>3.451927</v>
      </c>
      <c r="V154">
        <v>1.2719999999999999E-3</v>
      </c>
      <c r="W154">
        <v>4.3907E-3</v>
      </c>
      <c r="X154">
        <v>1.2512999999999999E-3</v>
      </c>
      <c r="Y154" t="b">
        <f t="shared" si="76"/>
        <v>1</v>
      </c>
      <c r="Z154" s="178">
        <f t="shared" si="77"/>
        <v>0</v>
      </c>
      <c r="AA154" s="180">
        <f t="shared" si="78"/>
        <v>2.7109999978236488E-7</v>
      </c>
      <c r="AB154" s="180">
        <f t="shared" si="79"/>
        <v>0.99999909934571696</v>
      </c>
      <c r="AC154" s="180">
        <f t="shared" si="80"/>
        <v>0.99999172924324431</v>
      </c>
      <c r="AD154" t="s">
        <v>402</v>
      </c>
      <c r="AE154">
        <v>947131646</v>
      </c>
      <c r="AF154">
        <v>1.2512999999999999E-3</v>
      </c>
      <c r="AG154">
        <v>948124.5</v>
      </c>
      <c r="AH154" t="b">
        <f t="shared" si="81"/>
        <v>1</v>
      </c>
      <c r="AI154" s="178">
        <f t="shared" si="82"/>
        <v>-0.25750446319580078</v>
      </c>
      <c r="AJ154" s="46">
        <f t="shared" si="83"/>
        <v>0.99999172924324431</v>
      </c>
      <c r="AK154" s="46">
        <f t="shared" si="84"/>
        <v>-4.8767662374302745E-3</v>
      </c>
      <c r="AL154" t="s">
        <v>402</v>
      </c>
      <c r="AM154">
        <v>719</v>
      </c>
      <c r="AN154">
        <v>864</v>
      </c>
      <c r="AO154">
        <v>0.83217589999999997</v>
      </c>
      <c r="AP154">
        <v>2.7152999999999999E-3</v>
      </c>
      <c r="AQ154" t="b">
        <f t="shared" si="85"/>
        <v>1</v>
      </c>
      <c r="AR154" s="178">
        <f t="shared" si="86"/>
        <v>0</v>
      </c>
      <c r="AS154" s="178">
        <f t="shared" si="87"/>
        <v>0</v>
      </c>
      <c r="AT154" s="179">
        <f t="shared" si="88"/>
        <v>0.99999996884561893</v>
      </c>
      <c r="AU154" s="179">
        <f t="shared" si="89"/>
        <v>1.0000101063621636</v>
      </c>
      <c r="AV154" t="s">
        <v>402</v>
      </c>
      <c r="AW154">
        <v>947131646</v>
      </c>
      <c r="AX154">
        <v>2.7152999999999999E-3</v>
      </c>
      <c r="AY154">
        <v>514344.11</v>
      </c>
      <c r="AZ154" t="b">
        <f t="shared" si="90"/>
        <v>1</v>
      </c>
      <c r="BA154" s="178">
        <f t="shared" si="91"/>
        <v>-0.25750446319580078</v>
      </c>
      <c r="BB154" s="46">
        <f t="shared" si="92"/>
        <v>1.0000101063621636</v>
      </c>
      <c r="BC154" s="46">
        <f t="shared" si="93"/>
        <v>-3.6687108804471791E-3</v>
      </c>
      <c r="BD154" t="s">
        <v>402</v>
      </c>
      <c r="BE154">
        <v>1936909</v>
      </c>
      <c r="BF154" t="b">
        <f t="shared" si="94"/>
        <v>1</v>
      </c>
      <c r="BG154" s="178">
        <f t="shared" si="95"/>
        <v>0</v>
      </c>
      <c r="BH154">
        <v>139</v>
      </c>
      <c r="BI154" t="s">
        <v>402</v>
      </c>
      <c r="BJ154">
        <v>1936909</v>
      </c>
      <c r="BK154">
        <v>948124.5</v>
      </c>
      <c r="BL154">
        <v>514344.11</v>
      </c>
      <c r="BM154">
        <v>3399378</v>
      </c>
      <c r="BN154" t="b">
        <f t="shared" si="96"/>
        <v>1</v>
      </c>
      <c r="BO154" s="46">
        <f t="shared" si="97"/>
        <v>0</v>
      </c>
      <c r="BP154" s="46">
        <f t="shared" si="98"/>
        <v>-4.8767662374302745E-3</v>
      </c>
      <c r="BQ154" s="46">
        <f t="shared" si="99"/>
        <v>-3.6687108804471791E-3</v>
      </c>
      <c r="BR154" s="46">
        <f t="shared" si="100"/>
        <v>0.3814545227214694</v>
      </c>
    </row>
    <row r="155" spans="1:70" x14ac:dyDescent="0.25">
      <c r="A155" s="41" t="s">
        <v>481</v>
      </c>
      <c r="B155" s="41" t="s">
        <v>174</v>
      </c>
      <c r="C155" s="84" t="s">
        <v>403</v>
      </c>
      <c r="D155" s="84"/>
      <c r="E155" s="84"/>
      <c r="F155" s="84"/>
      <c r="G155" s="42">
        <v>35609624</v>
      </c>
      <c r="H155" s="43">
        <v>14427</v>
      </c>
      <c r="I155" s="44">
        <v>8958</v>
      </c>
      <c r="J155" s="45">
        <v>3.5522433204000001</v>
      </c>
      <c r="K155" s="37">
        <f t="shared" si="69"/>
        <v>4.6846010211202653E-2</v>
      </c>
      <c r="L155" s="37">
        <f t="shared" si="70"/>
        <v>1.3350683172286548E-2</v>
      </c>
      <c r="M155" s="38">
        <f t="shared" si="71"/>
        <v>1.6105157401205625</v>
      </c>
      <c r="N155" s="37">
        <f t="shared" si="72"/>
        <v>5.2548854850267331E-3</v>
      </c>
      <c r="O155" s="39">
        <f t="shared" si="68"/>
        <v>35609624</v>
      </c>
      <c r="P155" s="39">
        <f t="shared" si="73"/>
        <v>10115883.625304097</v>
      </c>
      <c r="Q155" s="39">
        <f t="shared" si="74"/>
        <v>995413.66806560673</v>
      </c>
      <c r="R155" s="39">
        <f t="shared" si="75"/>
        <v>46720921.293369703</v>
      </c>
      <c r="S155" t="s">
        <v>403</v>
      </c>
      <c r="T155">
        <v>8958</v>
      </c>
      <c r="U155">
        <v>3.5522429999999998</v>
      </c>
      <c r="V155">
        <v>1.31877E-2</v>
      </c>
      <c r="W155">
        <v>4.6845999999999999E-2</v>
      </c>
      <c r="X155">
        <v>1.33507E-2</v>
      </c>
      <c r="Y155" t="b">
        <f t="shared" si="76"/>
        <v>1</v>
      </c>
      <c r="Z155" s="178">
        <f t="shared" si="77"/>
        <v>0</v>
      </c>
      <c r="AA155" s="180">
        <f t="shared" si="78"/>
        <v>-3.2040000030875149E-7</v>
      </c>
      <c r="AB155" s="180">
        <f t="shared" si="79"/>
        <v>0.99999978202620443</v>
      </c>
      <c r="AC155" s="180">
        <f t="shared" si="80"/>
        <v>1.0000012604383788</v>
      </c>
      <c r="AD155" t="s">
        <v>403</v>
      </c>
      <c r="AE155">
        <v>947131646</v>
      </c>
      <c r="AF155">
        <v>1.33507E-2</v>
      </c>
      <c r="AG155">
        <v>10115883.619999999</v>
      </c>
      <c r="AH155" t="b">
        <f t="shared" si="81"/>
        <v>1</v>
      </c>
      <c r="AI155" s="178">
        <f t="shared" si="82"/>
        <v>-0.25750446319580078</v>
      </c>
      <c r="AJ155" s="46">
        <f t="shared" si="83"/>
        <v>1.0000012604383788</v>
      </c>
      <c r="AK155" s="46">
        <f t="shared" si="84"/>
        <v>-5.3040981292724609E-3</v>
      </c>
      <c r="AL155" t="s">
        <v>403</v>
      </c>
      <c r="AM155">
        <v>14427</v>
      </c>
      <c r="AN155">
        <v>8958</v>
      </c>
      <c r="AO155">
        <v>1.6105157000000001</v>
      </c>
      <c r="AP155">
        <v>5.2548999999999998E-3</v>
      </c>
      <c r="AQ155" t="b">
        <f t="shared" si="85"/>
        <v>1</v>
      </c>
      <c r="AR155" s="178">
        <f t="shared" si="86"/>
        <v>0</v>
      </c>
      <c r="AS155" s="178">
        <f t="shared" si="87"/>
        <v>0</v>
      </c>
      <c r="AT155" s="179">
        <f t="shared" si="88"/>
        <v>0.99999997508837613</v>
      </c>
      <c r="AU155" s="179">
        <f t="shared" si="89"/>
        <v>1.0000027621864089</v>
      </c>
      <c r="AV155" t="s">
        <v>403</v>
      </c>
      <c r="AW155">
        <v>947131646</v>
      </c>
      <c r="AX155">
        <v>5.2548999999999998E-3</v>
      </c>
      <c r="AY155">
        <v>995413.67</v>
      </c>
      <c r="AZ155" t="b">
        <f t="shared" si="90"/>
        <v>1</v>
      </c>
      <c r="BA155" s="178">
        <f t="shared" si="91"/>
        <v>-0.25750446319580078</v>
      </c>
      <c r="BB155" s="46">
        <f t="shared" si="92"/>
        <v>1.0000027621864089</v>
      </c>
      <c r="BC155" s="46">
        <f t="shared" si="93"/>
        <v>1.9343933090567589E-3</v>
      </c>
      <c r="BD155" t="s">
        <v>403</v>
      </c>
      <c r="BE155">
        <v>35609624</v>
      </c>
      <c r="BF155" t="b">
        <f t="shared" si="94"/>
        <v>1</v>
      </c>
      <c r="BG155" s="178">
        <f t="shared" si="95"/>
        <v>0</v>
      </c>
      <c r="BH155">
        <v>140</v>
      </c>
      <c r="BI155" t="s">
        <v>403</v>
      </c>
      <c r="BJ155">
        <v>35609624</v>
      </c>
      <c r="BK155">
        <v>10115883.619999999</v>
      </c>
      <c r="BL155">
        <v>995413.67</v>
      </c>
      <c r="BM155">
        <v>46720921</v>
      </c>
      <c r="BN155" t="b">
        <f t="shared" si="96"/>
        <v>1</v>
      </c>
      <c r="BO155" s="46">
        <f t="shared" si="97"/>
        <v>0</v>
      </c>
      <c r="BP155" s="46">
        <f t="shared" si="98"/>
        <v>-5.3040981292724609E-3</v>
      </c>
      <c r="BQ155" s="46">
        <f t="shared" si="99"/>
        <v>1.9343933090567589E-3</v>
      </c>
      <c r="BR155" s="46">
        <f t="shared" si="100"/>
        <v>-0.29336970299482346</v>
      </c>
    </row>
    <row r="156" spans="1:70" x14ac:dyDescent="0.25">
      <c r="A156" s="41" t="s">
        <v>481</v>
      </c>
      <c r="B156" s="41" t="s">
        <v>175</v>
      </c>
      <c r="C156" s="84" t="s">
        <v>404</v>
      </c>
      <c r="D156" s="84"/>
      <c r="E156" s="84"/>
      <c r="F156" s="84"/>
      <c r="G156" s="42">
        <v>2181227</v>
      </c>
      <c r="H156" s="43">
        <v>609</v>
      </c>
      <c r="I156" s="44">
        <v>679</v>
      </c>
      <c r="J156" s="45">
        <v>3.3688265888000002</v>
      </c>
      <c r="K156" s="37">
        <f t="shared" si="69"/>
        <v>3.3674974440061952E-3</v>
      </c>
      <c r="L156" s="37">
        <f t="shared" si="70"/>
        <v>9.5970588008923374E-4</v>
      </c>
      <c r="M156" s="38">
        <f t="shared" si="71"/>
        <v>0.89690721649484539</v>
      </c>
      <c r="N156" s="37">
        <f t="shared" si="72"/>
        <v>2.9264816207394957E-3</v>
      </c>
      <c r="O156" s="39">
        <f t="shared" si="68"/>
        <v>2181227</v>
      </c>
      <c r="P156" s="39">
        <f t="shared" si="73"/>
        <v>727174.24810553854</v>
      </c>
      <c r="Q156" s="39">
        <f t="shared" si="74"/>
        <v>554352.67103866546</v>
      </c>
      <c r="R156" s="39">
        <f t="shared" si="75"/>
        <v>3462753.9191442039</v>
      </c>
      <c r="S156" t="s">
        <v>404</v>
      </c>
      <c r="T156">
        <v>679</v>
      </c>
      <c r="U156">
        <v>3.368827</v>
      </c>
      <c r="V156">
        <v>9.9960000000000001E-4</v>
      </c>
      <c r="W156">
        <v>3.3674999999999998E-3</v>
      </c>
      <c r="X156">
        <v>9.5969999999999996E-4</v>
      </c>
      <c r="Y156" t="b">
        <f t="shared" si="76"/>
        <v>1</v>
      </c>
      <c r="Z156" s="178">
        <f t="shared" si="77"/>
        <v>0</v>
      </c>
      <c r="AA156" s="180">
        <f t="shared" si="78"/>
        <v>4.111999998279714E-7</v>
      </c>
      <c r="AB156" s="180">
        <f t="shared" si="79"/>
        <v>1.0000007590187809</v>
      </c>
      <c r="AC156" s="180">
        <f t="shared" si="80"/>
        <v>0.99999387302989828</v>
      </c>
      <c r="AD156" t="s">
        <v>404</v>
      </c>
      <c r="AE156">
        <v>947131646</v>
      </c>
      <c r="AF156">
        <v>9.5969999999999996E-4</v>
      </c>
      <c r="AG156">
        <v>727174.25</v>
      </c>
      <c r="AH156" t="b">
        <f t="shared" si="81"/>
        <v>1</v>
      </c>
      <c r="AI156" s="178">
        <f t="shared" si="82"/>
        <v>-0.25750446319580078</v>
      </c>
      <c r="AJ156" s="46">
        <f t="shared" si="83"/>
        <v>0.99999387302989828</v>
      </c>
      <c r="AK156" s="46">
        <f t="shared" si="84"/>
        <v>1.8944614566862583E-3</v>
      </c>
      <c r="AL156" t="s">
        <v>404</v>
      </c>
      <c r="AM156">
        <v>609</v>
      </c>
      <c r="AN156">
        <v>679</v>
      </c>
      <c r="AO156">
        <v>0.89690720000000002</v>
      </c>
      <c r="AP156">
        <v>2.9264999999999998E-3</v>
      </c>
      <c r="AQ156" t="b">
        <f t="shared" si="85"/>
        <v>1</v>
      </c>
      <c r="AR156" s="178">
        <f t="shared" si="86"/>
        <v>0</v>
      </c>
      <c r="AS156" s="178">
        <f t="shared" si="87"/>
        <v>0</v>
      </c>
      <c r="AT156" s="179">
        <f t="shared" si="88"/>
        <v>0.99999998160919534</v>
      </c>
      <c r="AU156" s="179">
        <f t="shared" si="89"/>
        <v>1.0000062803266467</v>
      </c>
      <c r="AV156" t="s">
        <v>404</v>
      </c>
      <c r="AW156">
        <v>947131646</v>
      </c>
      <c r="AX156">
        <v>2.9264999999999998E-3</v>
      </c>
      <c r="AY156">
        <v>554352.67000000004</v>
      </c>
      <c r="AZ156" t="b">
        <f t="shared" si="90"/>
        <v>1</v>
      </c>
      <c r="BA156" s="178">
        <f t="shared" si="91"/>
        <v>-0.25750446319580078</v>
      </c>
      <c r="BB156" s="46">
        <f t="shared" si="92"/>
        <v>1.0000062803266467</v>
      </c>
      <c r="BC156" s="46">
        <f t="shared" si="93"/>
        <v>-1.0386654175817966E-3</v>
      </c>
      <c r="BD156" t="s">
        <v>404</v>
      </c>
      <c r="BE156">
        <v>2181227</v>
      </c>
      <c r="BF156" t="b">
        <f t="shared" si="94"/>
        <v>1</v>
      </c>
      <c r="BG156" s="178">
        <f t="shared" si="95"/>
        <v>0</v>
      </c>
      <c r="BH156">
        <v>141</v>
      </c>
      <c r="BI156" t="s">
        <v>404</v>
      </c>
      <c r="BJ156">
        <v>2181227</v>
      </c>
      <c r="BK156">
        <v>727174.25</v>
      </c>
      <c r="BL156">
        <v>554352.67000000004</v>
      </c>
      <c r="BM156">
        <v>3462754</v>
      </c>
      <c r="BN156" t="b">
        <f t="shared" si="96"/>
        <v>1</v>
      </c>
      <c r="BO156" s="46">
        <f t="shared" si="97"/>
        <v>0</v>
      </c>
      <c r="BP156" s="46">
        <f t="shared" si="98"/>
        <v>1.8944614566862583E-3</v>
      </c>
      <c r="BQ156" s="46">
        <f t="shared" si="99"/>
        <v>-1.0386654175817966E-3</v>
      </c>
      <c r="BR156" s="46">
        <f t="shared" si="100"/>
        <v>8.0855796113610268E-2</v>
      </c>
    </row>
    <row r="157" spans="1:70" x14ac:dyDescent="0.25">
      <c r="A157" s="41" t="s">
        <v>481</v>
      </c>
      <c r="B157" s="41" t="s">
        <v>176</v>
      </c>
      <c r="C157" s="84" t="s">
        <v>405</v>
      </c>
      <c r="D157" s="84"/>
      <c r="E157" s="84"/>
      <c r="F157" s="84"/>
      <c r="G157" s="42">
        <v>20554212</v>
      </c>
      <c r="H157" s="43">
        <v>4857</v>
      </c>
      <c r="I157" s="44">
        <v>3701</v>
      </c>
      <c r="J157" s="45">
        <v>3.4386175233</v>
      </c>
      <c r="K157" s="37">
        <f t="shared" si="69"/>
        <v>1.8735349602415099E-2</v>
      </c>
      <c r="L157" s="37">
        <f t="shared" si="70"/>
        <v>5.3394027695458524E-3</v>
      </c>
      <c r="M157" s="38">
        <f t="shared" si="71"/>
        <v>1.3123480140502566</v>
      </c>
      <c r="N157" s="37">
        <f t="shared" si="72"/>
        <v>4.2820062906184968E-3</v>
      </c>
      <c r="O157" s="39">
        <f t="shared" si="68"/>
        <v>20554212</v>
      </c>
      <c r="P157" s="39">
        <f t="shared" si="73"/>
        <v>4045693.8681214736</v>
      </c>
      <c r="Q157" s="39">
        <f t="shared" si="74"/>
        <v>811124.73346369725</v>
      </c>
      <c r="R157" s="39">
        <f t="shared" si="75"/>
        <v>25411030.601585172</v>
      </c>
      <c r="S157" t="s">
        <v>405</v>
      </c>
      <c r="T157">
        <v>3701</v>
      </c>
      <c r="U157">
        <v>3.438618</v>
      </c>
      <c r="V157">
        <v>5.4485000000000002E-3</v>
      </c>
      <c r="W157">
        <v>1.87353E-2</v>
      </c>
      <c r="X157">
        <v>5.3394000000000002E-3</v>
      </c>
      <c r="Y157" t="b">
        <f t="shared" si="76"/>
        <v>1</v>
      </c>
      <c r="Z157" s="178">
        <f t="shared" si="77"/>
        <v>0</v>
      </c>
      <c r="AA157" s="180">
        <f t="shared" si="78"/>
        <v>4.7669999991839518E-7</v>
      </c>
      <c r="AB157" s="180">
        <f t="shared" si="79"/>
        <v>0.99999735246920118</v>
      </c>
      <c r="AC157" s="180">
        <f t="shared" si="80"/>
        <v>0.99999948130044281</v>
      </c>
      <c r="AD157" t="s">
        <v>405</v>
      </c>
      <c r="AE157">
        <v>947131646</v>
      </c>
      <c r="AF157">
        <v>5.3394000000000002E-3</v>
      </c>
      <c r="AG157">
        <v>4045693.87</v>
      </c>
      <c r="AH157" t="b">
        <f t="shared" si="81"/>
        <v>1</v>
      </c>
      <c r="AI157" s="178">
        <f t="shared" si="82"/>
        <v>-0.25750446319580078</v>
      </c>
      <c r="AJ157" s="46">
        <f t="shared" si="83"/>
        <v>0.99999948130044281</v>
      </c>
      <c r="AK157" s="46">
        <f t="shared" si="84"/>
        <v>1.8785265274345875E-3</v>
      </c>
      <c r="AL157" t="s">
        <v>405</v>
      </c>
      <c r="AM157">
        <v>4857</v>
      </c>
      <c r="AN157">
        <v>3701</v>
      </c>
      <c r="AO157">
        <v>1.3123480000000001</v>
      </c>
      <c r="AP157">
        <v>4.2820000000000002E-3</v>
      </c>
      <c r="AQ157" t="b">
        <f t="shared" si="85"/>
        <v>1</v>
      </c>
      <c r="AR157" s="178">
        <f t="shared" si="86"/>
        <v>0</v>
      </c>
      <c r="AS157" s="178">
        <f t="shared" si="87"/>
        <v>0</v>
      </c>
      <c r="AT157" s="179">
        <f t="shared" si="88"/>
        <v>0.99999998929380285</v>
      </c>
      <c r="AU157" s="179">
        <f t="shared" si="89"/>
        <v>0.99999853091796942</v>
      </c>
      <c r="AV157" t="s">
        <v>405</v>
      </c>
      <c r="AW157">
        <v>947131646</v>
      </c>
      <c r="AX157">
        <v>4.2820000000000002E-3</v>
      </c>
      <c r="AY157">
        <v>811124.73</v>
      </c>
      <c r="AZ157" t="b">
        <f t="shared" si="90"/>
        <v>1</v>
      </c>
      <c r="BA157" s="178">
        <f t="shared" si="91"/>
        <v>-0.25750446319580078</v>
      </c>
      <c r="BB157" s="46">
        <f t="shared" si="92"/>
        <v>0.99999853091796942</v>
      </c>
      <c r="BC157" s="46">
        <f t="shared" si="93"/>
        <v>-3.4636972704902291E-3</v>
      </c>
      <c r="BD157" t="s">
        <v>405</v>
      </c>
      <c r="BE157">
        <v>20554212</v>
      </c>
      <c r="BF157" t="b">
        <f t="shared" si="94"/>
        <v>1</v>
      </c>
      <c r="BG157" s="178">
        <f t="shared" si="95"/>
        <v>0</v>
      </c>
      <c r="BH157">
        <v>142</v>
      </c>
      <c r="BI157" t="s">
        <v>405</v>
      </c>
      <c r="BJ157">
        <v>20554212</v>
      </c>
      <c r="BK157">
        <v>4045693.87</v>
      </c>
      <c r="BL157">
        <v>811124.73</v>
      </c>
      <c r="BM157">
        <v>25411031</v>
      </c>
      <c r="BN157" t="b">
        <f t="shared" si="96"/>
        <v>1</v>
      </c>
      <c r="BO157" s="46">
        <f t="shared" si="97"/>
        <v>0</v>
      </c>
      <c r="BP157" s="46">
        <f t="shared" si="98"/>
        <v>1.8785265274345875E-3</v>
      </c>
      <c r="BQ157" s="46">
        <f t="shared" si="99"/>
        <v>-3.4636972704902291E-3</v>
      </c>
      <c r="BR157" s="46">
        <f t="shared" si="100"/>
        <v>0.39841482788324356</v>
      </c>
    </row>
    <row r="158" spans="1:70" x14ac:dyDescent="0.25">
      <c r="A158" s="41" t="s">
        <v>481</v>
      </c>
      <c r="B158" s="41" t="s">
        <v>177</v>
      </c>
      <c r="C158" s="84" t="s">
        <v>406</v>
      </c>
      <c r="D158" s="84"/>
      <c r="E158" s="84"/>
      <c r="F158" s="84"/>
      <c r="G158" s="42">
        <v>12616380</v>
      </c>
      <c r="H158" s="43">
        <v>3002</v>
      </c>
      <c r="I158" s="44">
        <v>2345</v>
      </c>
      <c r="J158" s="45">
        <v>3.4310503154999998</v>
      </c>
      <c r="K158" s="37">
        <f t="shared" si="69"/>
        <v>1.1844828535787789E-2</v>
      </c>
      <c r="L158" s="37">
        <f t="shared" si="70"/>
        <v>3.3756674751683575E-3</v>
      </c>
      <c r="M158" s="38">
        <f t="shared" si="71"/>
        <v>1.2801705756929638</v>
      </c>
      <c r="N158" s="37">
        <f t="shared" si="72"/>
        <v>4.1770158521168381E-3</v>
      </c>
      <c r="O158" s="39">
        <f t="shared" si="68"/>
        <v>12616380</v>
      </c>
      <c r="P158" s="39">
        <f t="shared" si="73"/>
        <v>2557761.1943792962</v>
      </c>
      <c r="Q158" s="39">
        <f t="shared" si="74"/>
        <v>791236.78009182261</v>
      </c>
      <c r="R158" s="39">
        <f t="shared" si="75"/>
        <v>15965377.974471118</v>
      </c>
      <c r="S158" t="s">
        <v>406</v>
      </c>
      <c r="T158">
        <v>2345</v>
      </c>
      <c r="U158">
        <v>3.4310499999999999</v>
      </c>
      <c r="V158">
        <v>3.4521999999999999E-3</v>
      </c>
      <c r="W158">
        <v>1.1844800000000001E-2</v>
      </c>
      <c r="X158">
        <v>3.3757000000000001E-3</v>
      </c>
      <c r="Y158" t="b">
        <f t="shared" si="76"/>
        <v>1</v>
      </c>
      <c r="Z158" s="178">
        <f t="shared" si="77"/>
        <v>0</v>
      </c>
      <c r="AA158" s="180">
        <f t="shared" si="78"/>
        <v>-3.1549999990332367E-7</v>
      </c>
      <c r="AB158" s="180">
        <f t="shared" si="79"/>
        <v>0.99999759086527074</v>
      </c>
      <c r="AC158" s="180">
        <f t="shared" si="80"/>
        <v>1.0000096350816192</v>
      </c>
      <c r="AD158" t="s">
        <v>406</v>
      </c>
      <c r="AE158">
        <v>947131646</v>
      </c>
      <c r="AF158">
        <v>3.3757000000000001E-3</v>
      </c>
      <c r="AG158">
        <v>2557761.19</v>
      </c>
      <c r="AH158" t="b">
        <f t="shared" si="81"/>
        <v>1</v>
      </c>
      <c r="AI158" s="178">
        <f t="shared" si="82"/>
        <v>-0.25750446319580078</v>
      </c>
      <c r="AJ158" s="46">
        <f t="shared" si="83"/>
        <v>1.0000096350816192</v>
      </c>
      <c r="AK158" s="46">
        <f t="shared" si="84"/>
        <v>-4.3792962096631527E-3</v>
      </c>
      <c r="AL158" t="s">
        <v>406</v>
      </c>
      <c r="AM158">
        <v>3002</v>
      </c>
      <c r="AN158">
        <v>2345</v>
      </c>
      <c r="AO158">
        <v>1.2801705999999999</v>
      </c>
      <c r="AP158">
        <v>4.1770000000000002E-3</v>
      </c>
      <c r="AQ158" t="b">
        <f t="shared" si="85"/>
        <v>1</v>
      </c>
      <c r="AR158" s="178">
        <f t="shared" si="86"/>
        <v>0</v>
      </c>
      <c r="AS158" s="178">
        <f t="shared" si="87"/>
        <v>0</v>
      </c>
      <c r="AT158" s="179">
        <f t="shared" si="88"/>
        <v>1.0000000189873417</v>
      </c>
      <c r="AU158" s="179">
        <f t="shared" si="89"/>
        <v>0.99999620491820018</v>
      </c>
      <c r="AV158" t="s">
        <v>406</v>
      </c>
      <c r="AW158">
        <v>947131646</v>
      </c>
      <c r="AX158">
        <v>4.1770000000000002E-3</v>
      </c>
      <c r="AY158">
        <v>791236.78</v>
      </c>
      <c r="AZ158" t="b">
        <f t="shared" si="90"/>
        <v>1</v>
      </c>
      <c r="BA158" s="178">
        <f t="shared" si="91"/>
        <v>-0.25750446319580078</v>
      </c>
      <c r="BB158" s="46">
        <f t="shared" si="92"/>
        <v>0.99999620491820018</v>
      </c>
      <c r="BC158" s="46">
        <f t="shared" si="93"/>
        <v>-9.1822585090994835E-5</v>
      </c>
      <c r="BD158" t="s">
        <v>406</v>
      </c>
      <c r="BE158">
        <v>12616380</v>
      </c>
      <c r="BF158" t="b">
        <f t="shared" si="94"/>
        <v>1</v>
      </c>
      <c r="BG158" s="178">
        <f t="shared" si="95"/>
        <v>0</v>
      </c>
      <c r="BH158">
        <v>143</v>
      </c>
      <c r="BI158" t="s">
        <v>406</v>
      </c>
      <c r="BJ158">
        <v>12616380</v>
      </c>
      <c r="BK158">
        <v>2557761.19</v>
      </c>
      <c r="BL158">
        <v>791236.78</v>
      </c>
      <c r="BM158">
        <v>15965378</v>
      </c>
      <c r="BN158" t="b">
        <f t="shared" si="96"/>
        <v>1</v>
      </c>
      <c r="BO158" s="46">
        <f t="shared" si="97"/>
        <v>0</v>
      </c>
      <c r="BP158" s="46">
        <f t="shared" si="98"/>
        <v>-4.3792962096631527E-3</v>
      </c>
      <c r="BQ158" s="46">
        <f t="shared" si="99"/>
        <v>-9.1822585090994835E-5</v>
      </c>
      <c r="BR158" s="46">
        <f t="shared" si="100"/>
        <v>2.5528881698846817E-2</v>
      </c>
    </row>
    <row r="159" spans="1:70" x14ac:dyDescent="0.25">
      <c r="A159" s="41" t="s">
        <v>481</v>
      </c>
      <c r="B159" s="41" t="s">
        <v>178</v>
      </c>
      <c r="C159" s="84" t="s">
        <v>407</v>
      </c>
      <c r="D159" s="84"/>
      <c r="E159" s="84"/>
      <c r="F159" s="84"/>
      <c r="G159" s="42">
        <v>2337465</v>
      </c>
      <c r="H159" s="43">
        <v>2143</v>
      </c>
      <c r="I159" s="44">
        <v>2040</v>
      </c>
      <c r="J159" s="45">
        <v>3.5432042422999999</v>
      </c>
      <c r="K159" s="37">
        <f t="shared" si="69"/>
        <v>1.064106752311606E-2</v>
      </c>
      <c r="L159" s="37">
        <f t="shared" si="70"/>
        <v>3.0326066291565899E-3</v>
      </c>
      <c r="M159" s="38">
        <f t="shared" si="71"/>
        <v>1.0504901960784314</v>
      </c>
      <c r="N159" s="37">
        <f t="shared" si="72"/>
        <v>3.4276012000492434E-3</v>
      </c>
      <c r="O159" s="39">
        <f t="shared" si="68"/>
        <v>2337465</v>
      </c>
      <c r="P159" s="39">
        <f t="shared" si="73"/>
        <v>2297822.1672996022</v>
      </c>
      <c r="Q159" s="39">
        <f t="shared" si="74"/>
        <v>649277.91346336738</v>
      </c>
      <c r="R159" s="39">
        <f t="shared" si="75"/>
        <v>5284565.0807629693</v>
      </c>
      <c r="S159" t="s">
        <v>407</v>
      </c>
      <c r="T159">
        <v>2040</v>
      </c>
      <c r="U159">
        <v>3.5432039999999998</v>
      </c>
      <c r="V159">
        <v>3.0032000000000001E-3</v>
      </c>
      <c r="W159">
        <v>1.0641100000000001E-2</v>
      </c>
      <c r="X159">
        <v>3.0325999999999999E-3</v>
      </c>
      <c r="Y159" t="b">
        <f t="shared" si="76"/>
        <v>1</v>
      </c>
      <c r="Z159" s="178">
        <f t="shared" si="77"/>
        <v>0</v>
      </c>
      <c r="AA159" s="180">
        <f t="shared" si="78"/>
        <v>-2.4230000006397745E-7</v>
      </c>
      <c r="AB159" s="180">
        <f t="shared" si="79"/>
        <v>1.0000030520325025</v>
      </c>
      <c r="AC159" s="180">
        <f t="shared" si="80"/>
        <v>0.99999781404006494</v>
      </c>
      <c r="AD159" t="s">
        <v>407</v>
      </c>
      <c r="AE159">
        <v>947131646</v>
      </c>
      <c r="AF159">
        <v>3.0325999999999999E-3</v>
      </c>
      <c r="AG159">
        <v>2297822.17</v>
      </c>
      <c r="AH159" t="b">
        <f t="shared" si="81"/>
        <v>1</v>
      </c>
      <c r="AI159" s="178">
        <f t="shared" si="82"/>
        <v>-0.25750446319580078</v>
      </c>
      <c r="AJ159" s="46">
        <f t="shared" si="83"/>
        <v>0.99999781404006494</v>
      </c>
      <c r="AK159" s="46">
        <f t="shared" si="84"/>
        <v>2.7003977447748184E-3</v>
      </c>
      <c r="AL159" t="s">
        <v>407</v>
      </c>
      <c r="AM159">
        <v>2143</v>
      </c>
      <c r="AN159">
        <v>2040</v>
      </c>
      <c r="AO159">
        <v>1.0504902</v>
      </c>
      <c r="AP159">
        <v>3.4275999999999998E-3</v>
      </c>
      <c r="AQ159" t="b">
        <f t="shared" si="85"/>
        <v>1</v>
      </c>
      <c r="AR159" s="178">
        <f t="shared" si="86"/>
        <v>0</v>
      </c>
      <c r="AS159" s="178">
        <f t="shared" si="87"/>
        <v>0</v>
      </c>
      <c r="AT159" s="179">
        <f t="shared" si="88"/>
        <v>1.0000000037330845</v>
      </c>
      <c r="AU159" s="179">
        <f t="shared" si="89"/>
        <v>0.99999964988656098</v>
      </c>
      <c r="AV159" t="s">
        <v>407</v>
      </c>
      <c r="AW159">
        <v>947131646</v>
      </c>
      <c r="AX159">
        <v>3.4275999999999998E-3</v>
      </c>
      <c r="AY159">
        <v>649277.91</v>
      </c>
      <c r="AZ159" t="b">
        <f t="shared" si="90"/>
        <v>1</v>
      </c>
      <c r="BA159" s="178">
        <f t="shared" si="91"/>
        <v>-0.25750446319580078</v>
      </c>
      <c r="BB159" s="46">
        <f t="shared" si="92"/>
        <v>0.99999964988656098</v>
      </c>
      <c r="BC159" s="46">
        <f t="shared" si="93"/>
        <v>-3.4633673494681716E-3</v>
      </c>
      <c r="BD159" t="s">
        <v>407</v>
      </c>
      <c r="BE159">
        <v>2337465</v>
      </c>
      <c r="BF159" t="b">
        <f t="shared" si="94"/>
        <v>1</v>
      </c>
      <c r="BG159" s="178">
        <f t="shared" si="95"/>
        <v>0</v>
      </c>
      <c r="BH159">
        <v>144</v>
      </c>
      <c r="BI159" t="s">
        <v>407</v>
      </c>
      <c r="BJ159">
        <v>2337465</v>
      </c>
      <c r="BK159">
        <v>2297822.17</v>
      </c>
      <c r="BL159">
        <v>649277.91</v>
      </c>
      <c r="BM159">
        <v>5284565</v>
      </c>
      <c r="BN159" t="b">
        <f t="shared" si="96"/>
        <v>1</v>
      </c>
      <c r="BO159" s="46">
        <f t="shared" si="97"/>
        <v>0</v>
      </c>
      <c r="BP159" s="46">
        <f t="shared" si="98"/>
        <v>2.7003977447748184E-3</v>
      </c>
      <c r="BQ159" s="46">
        <f t="shared" si="99"/>
        <v>-3.4633673494681716E-3</v>
      </c>
      <c r="BR159" s="46">
        <f t="shared" si="100"/>
        <v>-8.0762969329953194E-2</v>
      </c>
    </row>
    <row r="160" spans="1:70" x14ac:dyDescent="0.25">
      <c r="A160" s="41" t="s">
        <v>481</v>
      </c>
      <c r="B160" s="41" t="s">
        <v>179</v>
      </c>
      <c r="C160" s="84" t="s">
        <v>408</v>
      </c>
      <c r="D160" s="84"/>
      <c r="E160" s="84"/>
      <c r="F160" s="84"/>
      <c r="G160" s="42">
        <v>44848136</v>
      </c>
      <c r="H160" s="43">
        <v>8195</v>
      </c>
      <c r="I160" s="44">
        <v>3703</v>
      </c>
      <c r="J160" s="45">
        <v>3.7072254811000001</v>
      </c>
      <c r="K160" s="37">
        <f t="shared" si="69"/>
        <v>2.0209778697823685E-2</v>
      </c>
      <c r="L160" s="37">
        <f t="shared" si="70"/>
        <v>5.7596015361868957E-3</v>
      </c>
      <c r="M160" s="38">
        <f t="shared" si="71"/>
        <v>2.2130704833918444</v>
      </c>
      <c r="N160" s="37">
        <f t="shared" si="72"/>
        <v>7.2209365427538912E-3</v>
      </c>
      <c r="O160" s="39">
        <f t="shared" si="68"/>
        <v>44848136</v>
      </c>
      <c r="P160" s="39">
        <f t="shared" si="73"/>
        <v>4364080.7078047572</v>
      </c>
      <c r="Q160" s="39">
        <f t="shared" si="74"/>
        <v>1367835.5030518929</v>
      </c>
      <c r="R160" s="39">
        <f t="shared" si="75"/>
        <v>50580052.210856646</v>
      </c>
      <c r="S160" t="s">
        <v>408</v>
      </c>
      <c r="T160">
        <v>3703</v>
      </c>
      <c r="U160">
        <v>3.7072250000000002</v>
      </c>
      <c r="V160">
        <v>5.4514999999999997E-3</v>
      </c>
      <c r="W160">
        <v>2.02098E-2</v>
      </c>
      <c r="X160">
        <v>5.7596000000000001E-3</v>
      </c>
      <c r="Y160" t="b">
        <f t="shared" si="76"/>
        <v>1</v>
      </c>
      <c r="Z160" s="178">
        <f t="shared" si="77"/>
        <v>0</v>
      </c>
      <c r="AA160" s="180">
        <f t="shared" si="78"/>
        <v>-4.810999998383636E-7</v>
      </c>
      <c r="AB160" s="180">
        <f t="shared" si="79"/>
        <v>1.0000010540529232</v>
      </c>
      <c r="AC160" s="180">
        <f t="shared" si="80"/>
        <v>0.9999997332824353</v>
      </c>
      <c r="AD160" t="s">
        <v>408</v>
      </c>
      <c r="AE160">
        <v>947131646</v>
      </c>
      <c r="AF160">
        <v>5.7596000000000001E-3</v>
      </c>
      <c r="AG160">
        <v>4364080.71</v>
      </c>
      <c r="AH160" t="b">
        <f t="shared" si="81"/>
        <v>1</v>
      </c>
      <c r="AI160" s="178">
        <f t="shared" si="82"/>
        <v>-0.25750446319580078</v>
      </c>
      <c r="AJ160" s="46">
        <f t="shared" si="83"/>
        <v>0.9999997332824353</v>
      </c>
      <c r="AK160" s="46">
        <f t="shared" si="84"/>
        <v>2.1952427923679352E-3</v>
      </c>
      <c r="AL160" t="s">
        <v>408</v>
      </c>
      <c r="AM160">
        <v>8195</v>
      </c>
      <c r="AN160">
        <v>3703</v>
      </c>
      <c r="AO160">
        <v>2.2130705000000002</v>
      </c>
      <c r="AP160">
        <v>7.2208999999999997E-3</v>
      </c>
      <c r="AQ160" t="b">
        <f t="shared" si="85"/>
        <v>1</v>
      </c>
      <c r="AR160" s="178">
        <f t="shared" si="86"/>
        <v>0</v>
      </c>
      <c r="AS160" s="178">
        <f t="shared" si="87"/>
        <v>0</v>
      </c>
      <c r="AT160" s="179">
        <f t="shared" si="88"/>
        <v>1.0000000075045761</v>
      </c>
      <c r="AU160" s="179">
        <f t="shared" si="89"/>
        <v>0.99999493933319106</v>
      </c>
      <c r="AV160" t="s">
        <v>408</v>
      </c>
      <c r="AW160">
        <v>947131646</v>
      </c>
      <c r="AX160">
        <v>7.2208999999999997E-3</v>
      </c>
      <c r="AY160">
        <v>1367835.5</v>
      </c>
      <c r="AZ160" t="b">
        <f t="shared" si="90"/>
        <v>1</v>
      </c>
      <c r="BA160" s="178">
        <f t="shared" si="91"/>
        <v>-0.25750446319580078</v>
      </c>
      <c r="BB160" s="46">
        <f t="shared" si="92"/>
        <v>0.99999493933319106</v>
      </c>
      <c r="BC160" s="46">
        <f t="shared" si="93"/>
        <v>-3.0518928542733192E-3</v>
      </c>
      <c r="BD160" t="s">
        <v>408</v>
      </c>
      <c r="BE160">
        <v>44848136</v>
      </c>
      <c r="BF160" t="b">
        <f t="shared" si="94"/>
        <v>1</v>
      </c>
      <c r="BG160" s="178">
        <f t="shared" si="95"/>
        <v>0</v>
      </c>
      <c r="BH160">
        <v>145</v>
      </c>
      <c r="BI160" t="s">
        <v>408</v>
      </c>
      <c r="BJ160">
        <v>44848136</v>
      </c>
      <c r="BK160">
        <v>4364080.71</v>
      </c>
      <c r="BL160">
        <v>1367835.5</v>
      </c>
      <c r="BM160">
        <v>50580052</v>
      </c>
      <c r="BN160" t="b">
        <f t="shared" si="96"/>
        <v>1</v>
      </c>
      <c r="BO160" s="46">
        <f t="shared" si="97"/>
        <v>0</v>
      </c>
      <c r="BP160" s="46">
        <f t="shared" si="98"/>
        <v>2.1952427923679352E-3</v>
      </c>
      <c r="BQ160" s="46">
        <f t="shared" si="99"/>
        <v>-3.0518928542733192E-3</v>
      </c>
      <c r="BR160" s="46">
        <f t="shared" si="100"/>
        <v>-0.21085664629936218</v>
      </c>
    </row>
    <row r="161" spans="1:70" x14ac:dyDescent="0.25">
      <c r="A161" s="41" t="s">
        <v>481</v>
      </c>
      <c r="B161" s="41" t="s">
        <v>180</v>
      </c>
      <c r="C161" s="84" t="s">
        <v>409</v>
      </c>
      <c r="D161" s="84"/>
      <c r="E161" s="84"/>
      <c r="F161" s="84"/>
      <c r="G161" s="42">
        <v>867118</v>
      </c>
      <c r="H161" s="43">
        <v>230</v>
      </c>
      <c r="I161" s="44">
        <v>196</v>
      </c>
      <c r="J161" s="45">
        <v>3.2904312582999999</v>
      </c>
      <c r="K161" s="37">
        <f t="shared" si="69"/>
        <v>9.4944046624719555E-4</v>
      </c>
      <c r="L161" s="37">
        <f t="shared" si="70"/>
        <v>2.7058182326876354E-4</v>
      </c>
      <c r="M161" s="38">
        <f t="shared" si="71"/>
        <v>1.1734693877551021</v>
      </c>
      <c r="N161" s="37">
        <f t="shared" si="72"/>
        <v>3.828864940106624E-3</v>
      </c>
      <c r="O161" s="39">
        <f t="shared" si="68"/>
        <v>867118</v>
      </c>
      <c r="P161" s="39">
        <f t="shared" si="73"/>
        <v>205021.28617592092</v>
      </c>
      <c r="Q161" s="39">
        <f t="shared" si="74"/>
        <v>725287.83080416545</v>
      </c>
      <c r="R161" s="39">
        <f t="shared" si="75"/>
        <v>1797427.1169800863</v>
      </c>
      <c r="S161" t="s">
        <v>409</v>
      </c>
      <c r="T161">
        <v>196</v>
      </c>
      <c r="U161">
        <v>3.2904309999999999</v>
      </c>
      <c r="V161">
        <v>2.8850000000000002E-4</v>
      </c>
      <c r="W161">
        <v>9.4939999999999998E-4</v>
      </c>
      <c r="X161">
        <v>2.7060000000000002E-4</v>
      </c>
      <c r="Y161" t="b">
        <f t="shared" si="76"/>
        <v>1</v>
      </c>
      <c r="Z161" s="178">
        <f t="shared" si="77"/>
        <v>0</v>
      </c>
      <c r="AA161" s="180">
        <f t="shared" si="78"/>
        <v>-2.5830000005555576E-7</v>
      </c>
      <c r="AB161" s="180">
        <f t="shared" si="79"/>
        <v>0.99995737884719038</v>
      </c>
      <c r="AC161" s="180">
        <f t="shared" si="80"/>
        <v>1.0000671764681637</v>
      </c>
      <c r="AD161" t="s">
        <v>409</v>
      </c>
      <c r="AE161">
        <v>947131646</v>
      </c>
      <c r="AF161">
        <v>2.7060000000000002E-4</v>
      </c>
      <c r="AG161">
        <v>205021.29</v>
      </c>
      <c r="AH161" t="b">
        <f t="shared" si="81"/>
        <v>1</v>
      </c>
      <c r="AI161" s="178">
        <f t="shared" si="82"/>
        <v>-0.25750446319580078</v>
      </c>
      <c r="AJ161" s="46">
        <f t="shared" si="83"/>
        <v>1.0000671764681637</v>
      </c>
      <c r="AK161" s="46">
        <f t="shared" si="84"/>
        <v>3.8240790890995413E-3</v>
      </c>
      <c r="AL161" t="s">
        <v>409</v>
      </c>
      <c r="AM161">
        <v>230</v>
      </c>
      <c r="AN161">
        <v>196</v>
      </c>
      <c r="AO161">
        <v>1.1734694000000001</v>
      </c>
      <c r="AP161">
        <v>3.8289000000000001E-3</v>
      </c>
      <c r="AQ161" t="b">
        <f t="shared" si="85"/>
        <v>1</v>
      </c>
      <c r="AR161" s="178">
        <f t="shared" si="86"/>
        <v>0</v>
      </c>
      <c r="AS161" s="178">
        <f t="shared" si="87"/>
        <v>0</v>
      </c>
      <c r="AT161" s="179">
        <f t="shared" si="88"/>
        <v>1.0000000104347826</v>
      </c>
      <c r="AU161" s="179">
        <f t="shared" si="89"/>
        <v>1.0000091567328502</v>
      </c>
      <c r="AV161" t="s">
        <v>409</v>
      </c>
      <c r="AW161">
        <v>947131646</v>
      </c>
      <c r="AX161">
        <v>3.8289000000000001E-3</v>
      </c>
      <c r="AY161">
        <v>725287.83</v>
      </c>
      <c r="AZ161" t="b">
        <f t="shared" si="90"/>
        <v>1</v>
      </c>
      <c r="BA161" s="178">
        <f t="shared" si="91"/>
        <v>-0.25750446319580078</v>
      </c>
      <c r="BB161" s="46">
        <f t="shared" si="92"/>
        <v>1.0000091567328502</v>
      </c>
      <c r="BC161" s="46">
        <f t="shared" si="93"/>
        <v>-8.041654946282506E-4</v>
      </c>
      <c r="BD161" t="s">
        <v>409</v>
      </c>
      <c r="BE161">
        <v>867118</v>
      </c>
      <c r="BF161" t="b">
        <f t="shared" si="94"/>
        <v>1</v>
      </c>
      <c r="BG161" s="178">
        <f t="shared" si="95"/>
        <v>0</v>
      </c>
      <c r="BH161">
        <v>146</v>
      </c>
      <c r="BI161" t="s">
        <v>409</v>
      </c>
      <c r="BJ161">
        <v>867118</v>
      </c>
      <c r="BK161">
        <v>205021.29</v>
      </c>
      <c r="BL161">
        <v>725287.83</v>
      </c>
      <c r="BM161">
        <v>1797427</v>
      </c>
      <c r="BN161" t="b">
        <f t="shared" si="96"/>
        <v>1</v>
      </c>
      <c r="BO161" s="46">
        <f t="shared" si="97"/>
        <v>0</v>
      </c>
      <c r="BP161" s="46">
        <f t="shared" si="98"/>
        <v>3.8240790890995413E-3</v>
      </c>
      <c r="BQ161" s="46">
        <f t="shared" si="99"/>
        <v>-8.041654946282506E-4</v>
      </c>
      <c r="BR161" s="46">
        <f t="shared" si="100"/>
        <v>-0.11698008631356061</v>
      </c>
    </row>
    <row r="162" spans="1:70" x14ac:dyDescent="0.25">
      <c r="A162" s="41" t="s">
        <v>481</v>
      </c>
      <c r="B162" s="41" t="s">
        <v>181</v>
      </c>
      <c r="C162" s="84" t="s">
        <v>410</v>
      </c>
      <c r="D162" s="84"/>
      <c r="E162" s="84"/>
      <c r="F162" s="84"/>
      <c r="G162" s="42">
        <v>9512554</v>
      </c>
      <c r="H162" s="43">
        <v>2326</v>
      </c>
      <c r="I162" s="44">
        <v>2316</v>
      </c>
      <c r="J162" s="45">
        <v>3.4915875647000001</v>
      </c>
      <c r="K162" s="37">
        <f t="shared" si="69"/>
        <v>1.1904751585302414E-2</v>
      </c>
      <c r="L162" s="37">
        <f t="shared" si="70"/>
        <v>3.392744994581007E-3</v>
      </c>
      <c r="M162" s="38">
        <f t="shared" si="71"/>
        <v>1.0043177892918826</v>
      </c>
      <c r="N162" s="37">
        <f t="shared" si="72"/>
        <v>3.2769471553931997E-3</v>
      </c>
      <c r="O162" s="39">
        <f t="shared" si="68"/>
        <v>9512554</v>
      </c>
      <c r="P162" s="39">
        <f t="shared" si="73"/>
        <v>2570700.9216395342</v>
      </c>
      <c r="Q162" s="39">
        <f t="shared" si="74"/>
        <v>620740.07079728146</v>
      </c>
      <c r="R162" s="39">
        <f t="shared" si="75"/>
        <v>12703994.992436815</v>
      </c>
      <c r="S162" t="s">
        <v>410</v>
      </c>
      <c r="T162">
        <v>2316</v>
      </c>
      <c r="U162">
        <v>3.4915880000000001</v>
      </c>
      <c r="V162">
        <v>3.4096E-3</v>
      </c>
      <c r="W162">
        <v>1.19048E-2</v>
      </c>
      <c r="X162">
        <v>3.3926999999999998E-3</v>
      </c>
      <c r="Y162" t="b">
        <f t="shared" si="76"/>
        <v>1</v>
      </c>
      <c r="Z162" s="178">
        <f t="shared" si="77"/>
        <v>0</v>
      </c>
      <c r="AA162" s="180">
        <f t="shared" si="78"/>
        <v>4.353000000456575E-7</v>
      </c>
      <c r="AB162" s="180">
        <f t="shared" si="79"/>
        <v>1.0000040668381225</v>
      </c>
      <c r="AC162" s="180">
        <f t="shared" si="80"/>
        <v>0.99998673800091697</v>
      </c>
      <c r="AD162" t="s">
        <v>410</v>
      </c>
      <c r="AE162">
        <v>947131646</v>
      </c>
      <c r="AF162">
        <v>3.3926999999999998E-3</v>
      </c>
      <c r="AG162">
        <v>2570700.92</v>
      </c>
      <c r="AH162" t="b">
        <f t="shared" si="81"/>
        <v>1</v>
      </c>
      <c r="AI162" s="178">
        <f t="shared" si="82"/>
        <v>-0.25750446319580078</v>
      </c>
      <c r="AJ162" s="46">
        <f t="shared" si="83"/>
        <v>0.99998673800091697</v>
      </c>
      <c r="AK162" s="46">
        <f t="shared" si="84"/>
        <v>-1.6395342536270618E-3</v>
      </c>
      <c r="AL162" t="s">
        <v>410</v>
      </c>
      <c r="AM162">
        <v>2326</v>
      </c>
      <c r="AN162">
        <v>2316</v>
      </c>
      <c r="AO162">
        <v>1.0043177999999999</v>
      </c>
      <c r="AP162">
        <v>3.2769000000000001E-3</v>
      </c>
      <c r="AQ162" t="b">
        <f t="shared" si="85"/>
        <v>1</v>
      </c>
      <c r="AR162" s="178">
        <f t="shared" si="86"/>
        <v>0</v>
      </c>
      <c r="AS162" s="178">
        <f t="shared" si="87"/>
        <v>0</v>
      </c>
      <c r="AT162" s="179">
        <f t="shared" si="88"/>
        <v>1.0000000106620808</v>
      </c>
      <c r="AU162" s="179">
        <f t="shared" si="89"/>
        <v>0.9999856099622717</v>
      </c>
      <c r="AV162" t="s">
        <v>410</v>
      </c>
      <c r="AW162">
        <v>947131646</v>
      </c>
      <c r="AX162">
        <v>3.2769000000000001E-3</v>
      </c>
      <c r="AY162">
        <v>620740.06999999995</v>
      </c>
      <c r="AZ162" t="b">
        <f t="shared" si="90"/>
        <v>1</v>
      </c>
      <c r="BA162" s="178">
        <f t="shared" si="91"/>
        <v>-0.25750446319580078</v>
      </c>
      <c r="BB162" s="46">
        <f t="shared" si="92"/>
        <v>0.9999856099622717</v>
      </c>
      <c r="BC162" s="46">
        <f t="shared" si="93"/>
        <v>-7.9728150740265846E-4</v>
      </c>
      <c r="BD162" t="s">
        <v>410</v>
      </c>
      <c r="BE162">
        <v>9512554</v>
      </c>
      <c r="BF162" t="b">
        <f t="shared" si="94"/>
        <v>1</v>
      </c>
      <c r="BG162" s="178">
        <f t="shared" si="95"/>
        <v>0</v>
      </c>
      <c r="BH162">
        <v>147</v>
      </c>
      <c r="BI162" t="s">
        <v>410</v>
      </c>
      <c r="BJ162">
        <v>9512554</v>
      </c>
      <c r="BK162">
        <v>2570700.92</v>
      </c>
      <c r="BL162">
        <v>620740.06999999995</v>
      </c>
      <c r="BM162">
        <v>12703995</v>
      </c>
      <c r="BN162" t="b">
        <f t="shared" si="96"/>
        <v>1</v>
      </c>
      <c r="BO162" s="46">
        <f t="shared" si="97"/>
        <v>0</v>
      </c>
      <c r="BP162" s="46">
        <f t="shared" si="98"/>
        <v>-1.6395342536270618E-3</v>
      </c>
      <c r="BQ162" s="46">
        <f t="shared" si="99"/>
        <v>-7.9728150740265846E-4</v>
      </c>
      <c r="BR162" s="46">
        <f t="shared" si="100"/>
        <v>7.5631849467754364E-3</v>
      </c>
    </row>
    <row r="163" spans="1:70" x14ac:dyDescent="0.25">
      <c r="A163" s="41" t="s">
        <v>481</v>
      </c>
      <c r="B163" s="41" t="s">
        <v>182</v>
      </c>
      <c r="C163" s="84" t="s">
        <v>411</v>
      </c>
      <c r="D163" s="84"/>
      <c r="E163" s="84"/>
      <c r="F163" s="84"/>
      <c r="G163" s="42">
        <v>5688169</v>
      </c>
      <c r="H163" s="43">
        <v>1362</v>
      </c>
      <c r="I163" s="44">
        <v>1618</v>
      </c>
      <c r="J163" s="45">
        <v>3.5867475406999998</v>
      </c>
      <c r="K163" s="37">
        <f t="shared" si="69"/>
        <v>8.5435461715443681E-3</v>
      </c>
      <c r="L163" s="37">
        <f t="shared" si="70"/>
        <v>2.4348322853930894E-3</v>
      </c>
      <c r="M163" s="38">
        <f t="shared" si="71"/>
        <v>0.8417799752781211</v>
      </c>
      <c r="N163" s="37">
        <f t="shared" si="72"/>
        <v>2.7466092155945167E-3</v>
      </c>
      <c r="O163" s="39">
        <f t="shared" si="68"/>
        <v>5688169</v>
      </c>
      <c r="P163" s="39">
        <f t="shared" si="73"/>
        <v>1844885.3686602232</v>
      </c>
      <c r="Q163" s="39">
        <f t="shared" si="74"/>
        <v>520280.10159841343</v>
      </c>
      <c r="R163" s="39">
        <f t="shared" si="75"/>
        <v>8053334.4702586364</v>
      </c>
      <c r="S163" t="s">
        <v>411</v>
      </c>
      <c r="T163">
        <v>1618</v>
      </c>
      <c r="U163">
        <v>3.586748</v>
      </c>
      <c r="V163">
        <v>2.382E-3</v>
      </c>
      <c r="W163">
        <v>8.5435000000000007E-3</v>
      </c>
      <c r="X163">
        <v>2.4348E-3</v>
      </c>
      <c r="Y163" t="b">
        <f t="shared" si="76"/>
        <v>1</v>
      </c>
      <c r="Z163" s="178">
        <f t="shared" si="77"/>
        <v>0</v>
      </c>
      <c r="AA163" s="180">
        <f t="shared" si="78"/>
        <v>4.5930000025506956E-7</v>
      </c>
      <c r="AB163" s="180">
        <f t="shared" si="79"/>
        <v>0.99999459574005456</v>
      </c>
      <c r="AC163" s="180">
        <f t="shared" si="80"/>
        <v>0.99998674019837708</v>
      </c>
      <c r="AD163" t="s">
        <v>411</v>
      </c>
      <c r="AE163">
        <v>947131646</v>
      </c>
      <c r="AF163">
        <v>2.4348E-3</v>
      </c>
      <c r="AG163">
        <v>1844885.37</v>
      </c>
      <c r="AH163" t="b">
        <f t="shared" si="81"/>
        <v>1</v>
      </c>
      <c r="AI163" s="178">
        <f t="shared" si="82"/>
        <v>-0.25750446319580078</v>
      </c>
      <c r="AJ163" s="46">
        <f t="shared" si="83"/>
        <v>0.99998674019837708</v>
      </c>
      <c r="AK163" s="46">
        <f t="shared" si="84"/>
        <v>1.3397769071161747E-3</v>
      </c>
      <c r="AL163" t="s">
        <v>411</v>
      </c>
      <c r="AM163">
        <v>1362</v>
      </c>
      <c r="AN163">
        <v>1618</v>
      </c>
      <c r="AO163">
        <v>0.84177999999999997</v>
      </c>
      <c r="AP163">
        <v>2.7466000000000001E-3</v>
      </c>
      <c r="AQ163" t="b">
        <f t="shared" si="85"/>
        <v>1</v>
      </c>
      <c r="AR163" s="178">
        <f t="shared" si="86"/>
        <v>0</v>
      </c>
      <c r="AS163" s="178">
        <f t="shared" si="87"/>
        <v>0</v>
      </c>
      <c r="AT163" s="179">
        <f t="shared" si="88"/>
        <v>1.0000000293685756</v>
      </c>
      <c r="AU163" s="179">
        <f t="shared" si="89"/>
        <v>0.99999664473764072</v>
      </c>
      <c r="AV163" t="s">
        <v>411</v>
      </c>
      <c r="AW163">
        <v>947131646</v>
      </c>
      <c r="AX163">
        <v>2.7466000000000001E-3</v>
      </c>
      <c r="AY163">
        <v>520280.1</v>
      </c>
      <c r="AZ163" t="b">
        <f t="shared" si="90"/>
        <v>1</v>
      </c>
      <c r="BA163" s="178">
        <f t="shared" si="91"/>
        <v>-0.25750446319580078</v>
      </c>
      <c r="BB163" s="46">
        <f t="shared" si="92"/>
        <v>0.99999664473764072</v>
      </c>
      <c r="BC163" s="46">
        <f t="shared" si="93"/>
        <v>-1.5984134515747428E-3</v>
      </c>
      <c r="BD163" t="s">
        <v>411</v>
      </c>
      <c r="BE163">
        <v>5688169</v>
      </c>
      <c r="BF163" t="b">
        <f t="shared" si="94"/>
        <v>1</v>
      </c>
      <c r="BG163" s="178">
        <f t="shared" si="95"/>
        <v>0</v>
      </c>
      <c r="BH163">
        <v>148</v>
      </c>
      <c r="BI163" t="s">
        <v>411</v>
      </c>
      <c r="BJ163">
        <v>5688169</v>
      </c>
      <c r="BK163">
        <v>1844885.37</v>
      </c>
      <c r="BL163">
        <v>520280.1</v>
      </c>
      <c r="BM163">
        <v>8053334</v>
      </c>
      <c r="BN163" t="b">
        <f t="shared" si="96"/>
        <v>1</v>
      </c>
      <c r="BO163" s="46">
        <f t="shared" si="97"/>
        <v>0</v>
      </c>
      <c r="BP163" s="46">
        <f t="shared" si="98"/>
        <v>1.3397769071161747E-3</v>
      </c>
      <c r="BQ163" s="46">
        <f t="shared" si="99"/>
        <v>-1.5984134515747428E-3</v>
      </c>
      <c r="BR163" s="46">
        <f t="shared" si="100"/>
        <v>-0.47025863640010357</v>
      </c>
    </row>
    <row r="164" spans="1:70" x14ac:dyDescent="0.25">
      <c r="A164" s="41" t="s">
        <v>481</v>
      </c>
      <c r="B164" s="41" t="s">
        <v>183</v>
      </c>
      <c r="C164" s="84" t="s">
        <v>412</v>
      </c>
      <c r="D164" s="84"/>
      <c r="E164" s="84"/>
      <c r="F164" s="84"/>
      <c r="G164" s="42">
        <v>9333321</v>
      </c>
      <c r="H164" s="43">
        <v>3227</v>
      </c>
      <c r="I164" s="44">
        <v>3145</v>
      </c>
      <c r="J164" s="45">
        <v>3.6345238720999999</v>
      </c>
      <c r="K164" s="37">
        <f t="shared" si="69"/>
        <v>1.6827787526800173E-2</v>
      </c>
      <c r="L164" s="37">
        <f t="shared" si="70"/>
        <v>4.7957650768547036E-3</v>
      </c>
      <c r="M164" s="38">
        <f t="shared" si="71"/>
        <v>1.026073131955485</v>
      </c>
      <c r="N164" s="37">
        <f t="shared" si="72"/>
        <v>3.3479317670531816E-3</v>
      </c>
      <c r="O164" s="39">
        <f t="shared" si="68"/>
        <v>9333321</v>
      </c>
      <c r="P164" s="39">
        <f t="shared" si="73"/>
        <v>3633776.6978445146</v>
      </c>
      <c r="Q164" s="39">
        <f t="shared" si="74"/>
        <v>634186.42521737504</v>
      </c>
      <c r="R164" s="39">
        <f t="shared" si="75"/>
        <v>13601284.12306189</v>
      </c>
      <c r="S164" t="s">
        <v>412</v>
      </c>
      <c r="T164">
        <v>3145</v>
      </c>
      <c r="U164">
        <v>3.6345239999999999</v>
      </c>
      <c r="V164">
        <v>4.6299999999999996E-3</v>
      </c>
      <c r="W164">
        <v>1.68278E-2</v>
      </c>
      <c r="X164">
        <v>4.7958000000000002E-3</v>
      </c>
      <c r="Y164" t="b">
        <f t="shared" si="76"/>
        <v>1</v>
      </c>
      <c r="Z164" s="178">
        <f t="shared" si="77"/>
        <v>0</v>
      </c>
      <c r="AA164" s="180">
        <f t="shared" si="78"/>
        <v>1.2789999992435241E-7</v>
      </c>
      <c r="AB164" s="180">
        <f t="shared" si="79"/>
        <v>1.0000007412263678</v>
      </c>
      <c r="AC164" s="180">
        <f t="shared" si="80"/>
        <v>1.0000072820800721</v>
      </c>
      <c r="AD164" t="s">
        <v>412</v>
      </c>
      <c r="AE164">
        <v>947131646</v>
      </c>
      <c r="AF164">
        <v>4.7958000000000002E-3</v>
      </c>
      <c r="AG164">
        <v>3633776.7</v>
      </c>
      <c r="AH164" t="b">
        <f t="shared" si="81"/>
        <v>1</v>
      </c>
      <c r="AI164" s="178">
        <f t="shared" si="82"/>
        <v>-0.25750446319580078</v>
      </c>
      <c r="AJ164" s="46">
        <f t="shared" si="83"/>
        <v>1.0000072820800721</v>
      </c>
      <c r="AK164" s="46">
        <f t="shared" si="84"/>
        <v>2.155485562980175E-3</v>
      </c>
      <c r="AL164" t="s">
        <v>412</v>
      </c>
      <c r="AM164">
        <v>3227</v>
      </c>
      <c r="AN164">
        <v>3145</v>
      </c>
      <c r="AO164">
        <v>1.0260731000000001</v>
      </c>
      <c r="AP164">
        <v>3.3479E-3</v>
      </c>
      <c r="AQ164" t="b">
        <f t="shared" si="85"/>
        <v>1</v>
      </c>
      <c r="AR164" s="178">
        <f t="shared" si="86"/>
        <v>0</v>
      </c>
      <c r="AS164" s="178">
        <f t="shared" si="87"/>
        <v>0</v>
      </c>
      <c r="AT164" s="179">
        <f t="shared" si="88"/>
        <v>0.99999996885652309</v>
      </c>
      <c r="AU164" s="179">
        <f t="shared" si="89"/>
        <v>0.99999051143948203</v>
      </c>
      <c r="AV164" t="s">
        <v>412</v>
      </c>
      <c r="AW164">
        <v>947131646</v>
      </c>
      <c r="AX164">
        <v>3.3479E-3</v>
      </c>
      <c r="AY164">
        <v>634186.43000000005</v>
      </c>
      <c r="AZ164" t="b">
        <f t="shared" si="90"/>
        <v>1</v>
      </c>
      <c r="BA164" s="178">
        <f t="shared" si="91"/>
        <v>-0.25750446319580078</v>
      </c>
      <c r="BB164" s="46">
        <f t="shared" si="92"/>
        <v>0.99999051143948203</v>
      </c>
      <c r="BC164" s="46">
        <f t="shared" si="93"/>
        <v>4.7826250083744526E-3</v>
      </c>
      <c r="BD164" t="s">
        <v>412</v>
      </c>
      <c r="BE164">
        <v>9333321</v>
      </c>
      <c r="BF164" t="b">
        <f t="shared" si="94"/>
        <v>1</v>
      </c>
      <c r="BG164" s="178">
        <f t="shared" si="95"/>
        <v>0</v>
      </c>
      <c r="BH164">
        <v>149</v>
      </c>
      <c r="BI164" t="s">
        <v>412</v>
      </c>
      <c r="BJ164">
        <v>9333321</v>
      </c>
      <c r="BK164">
        <v>3633776.7</v>
      </c>
      <c r="BL164">
        <v>634186.43000000005</v>
      </c>
      <c r="BM164">
        <v>13601284</v>
      </c>
      <c r="BN164" t="b">
        <f t="shared" si="96"/>
        <v>1</v>
      </c>
      <c r="BO164" s="46">
        <f t="shared" si="97"/>
        <v>0</v>
      </c>
      <c r="BP164" s="46">
        <f t="shared" si="98"/>
        <v>2.155485562980175E-3</v>
      </c>
      <c r="BQ164" s="46">
        <f t="shared" si="99"/>
        <v>4.7826250083744526E-3</v>
      </c>
      <c r="BR164" s="46">
        <f t="shared" si="100"/>
        <v>-0.12306188978254795</v>
      </c>
    </row>
    <row r="165" spans="1:70" x14ac:dyDescent="0.25">
      <c r="A165" s="41" t="s">
        <v>481</v>
      </c>
      <c r="B165" s="41" t="s">
        <v>184</v>
      </c>
      <c r="C165" s="84" t="s">
        <v>413</v>
      </c>
      <c r="D165" s="84"/>
      <c r="E165" s="84"/>
      <c r="F165" s="84"/>
      <c r="G165" s="42">
        <v>11940980</v>
      </c>
      <c r="H165" s="43">
        <v>2750</v>
      </c>
      <c r="I165" s="44">
        <v>2292</v>
      </c>
      <c r="J165" s="45">
        <v>3.4977304917000001</v>
      </c>
      <c r="K165" s="37">
        <f t="shared" si="69"/>
        <v>1.1802113874017913E-2</v>
      </c>
      <c r="L165" s="37">
        <f t="shared" si="70"/>
        <v>3.3634941884032737E-3</v>
      </c>
      <c r="M165" s="38">
        <f t="shared" si="71"/>
        <v>1.199825479930192</v>
      </c>
      <c r="N165" s="37">
        <f t="shared" si="72"/>
        <v>3.9148611478819909E-3</v>
      </c>
      <c r="O165" s="39">
        <f t="shared" si="68"/>
        <v>11940980</v>
      </c>
      <c r="P165" s="39">
        <f t="shared" si="73"/>
        <v>2548537.4302719533</v>
      </c>
      <c r="Q165" s="39">
        <f t="shared" si="74"/>
        <v>741577.77677260258</v>
      </c>
      <c r="R165" s="39">
        <f t="shared" si="75"/>
        <v>15231095.207044557</v>
      </c>
      <c r="S165" t="s">
        <v>413</v>
      </c>
      <c r="T165">
        <v>2292</v>
      </c>
      <c r="U165">
        <v>3.4977299999999998</v>
      </c>
      <c r="V165">
        <v>3.3741999999999999E-3</v>
      </c>
      <c r="W165">
        <v>1.1802099999999999E-2</v>
      </c>
      <c r="X165">
        <v>3.3635000000000002E-3</v>
      </c>
      <c r="Y165" t="b">
        <f t="shared" si="76"/>
        <v>1</v>
      </c>
      <c r="Z165" s="178">
        <f t="shared" si="77"/>
        <v>0</v>
      </c>
      <c r="AA165" s="180">
        <f t="shared" si="78"/>
        <v>-4.9170000027132232E-7</v>
      </c>
      <c r="AB165" s="180">
        <f t="shared" si="79"/>
        <v>0.9999988244463609</v>
      </c>
      <c r="AC165" s="180">
        <f t="shared" si="80"/>
        <v>1.0000017278450328</v>
      </c>
      <c r="AD165" t="s">
        <v>413</v>
      </c>
      <c r="AE165">
        <v>947131646</v>
      </c>
      <c r="AF165">
        <v>3.3635000000000002E-3</v>
      </c>
      <c r="AG165">
        <v>2548537.4300000002</v>
      </c>
      <c r="AH165" t="b">
        <f t="shared" si="81"/>
        <v>1</v>
      </c>
      <c r="AI165" s="178">
        <f t="shared" si="82"/>
        <v>-0.25750446319580078</v>
      </c>
      <c r="AJ165" s="46">
        <f t="shared" si="83"/>
        <v>1.0000017278450328</v>
      </c>
      <c r="AK165" s="46">
        <f t="shared" si="84"/>
        <v>-2.7195317670702934E-4</v>
      </c>
      <c r="AL165" t="s">
        <v>413</v>
      </c>
      <c r="AM165">
        <v>2750</v>
      </c>
      <c r="AN165">
        <v>2292</v>
      </c>
      <c r="AO165">
        <v>1.1998255</v>
      </c>
      <c r="AP165">
        <v>3.9148999999999998E-3</v>
      </c>
      <c r="AQ165" t="b">
        <f t="shared" si="85"/>
        <v>1</v>
      </c>
      <c r="AR165" s="178">
        <f t="shared" si="86"/>
        <v>0</v>
      </c>
      <c r="AS165" s="178">
        <f t="shared" si="87"/>
        <v>0</v>
      </c>
      <c r="AT165" s="179">
        <f t="shared" si="88"/>
        <v>1.0000000167272727</v>
      </c>
      <c r="AU165" s="179">
        <f t="shared" si="89"/>
        <v>1.0000099242646268</v>
      </c>
      <c r="AV165" t="s">
        <v>413</v>
      </c>
      <c r="AW165">
        <v>947131646</v>
      </c>
      <c r="AX165">
        <v>3.9148999999999998E-3</v>
      </c>
      <c r="AY165">
        <v>741577.78</v>
      </c>
      <c r="AZ165" t="b">
        <f t="shared" si="90"/>
        <v>1</v>
      </c>
      <c r="BA165" s="178">
        <f t="shared" si="91"/>
        <v>-0.25750446319580078</v>
      </c>
      <c r="BB165" s="46">
        <f t="shared" si="92"/>
        <v>1.0000099242646268</v>
      </c>
      <c r="BC165" s="46">
        <f t="shared" si="93"/>
        <v>3.2273974502459168E-3</v>
      </c>
      <c r="BD165" t="s">
        <v>413</v>
      </c>
      <c r="BE165">
        <v>11940980</v>
      </c>
      <c r="BF165" t="b">
        <f t="shared" si="94"/>
        <v>1</v>
      </c>
      <c r="BG165" s="178">
        <f t="shared" si="95"/>
        <v>0</v>
      </c>
      <c r="BH165">
        <v>150</v>
      </c>
      <c r="BI165" t="s">
        <v>413</v>
      </c>
      <c r="BJ165">
        <v>11940980</v>
      </c>
      <c r="BK165">
        <v>2548537.4300000002</v>
      </c>
      <c r="BL165">
        <v>741577.78</v>
      </c>
      <c r="BM165">
        <v>15231095</v>
      </c>
      <c r="BN165" t="b">
        <f t="shared" si="96"/>
        <v>1</v>
      </c>
      <c r="BO165" s="46">
        <f t="shared" si="97"/>
        <v>0</v>
      </c>
      <c r="BP165" s="46">
        <f t="shared" si="98"/>
        <v>-2.7195317670702934E-4</v>
      </c>
      <c r="BQ165" s="46">
        <f t="shared" si="99"/>
        <v>3.2273974502459168E-3</v>
      </c>
      <c r="BR165" s="46">
        <f t="shared" si="100"/>
        <v>-0.20704455673694611</v>
      </c>
    </row>
    <row r="166" spans="1:70" x14ac:dyDescent="0.25">
      <c r="A166" s="41" t="s">
        <v>481</v>
      </c>
      <c r="B166" s="41" t="s">
        <v>185</v>
      </c>
      <c r="C166" s="84" t="s">
        <v>414</v>
      </c>
      <c r="D166" s="84"/>
      <c r="E166" s="84"/>
      <c r="F166" s="84"/>
      <c r="G166" s="42">
        <v>3548132</v>
      </c>
      <c r="H166" s="43">
        <v>1809</v>
      </c>
      <c r="I166" s="44">
        <v>1367</v>
      </c>
      <c r="J166" s="45">
        <v>3.3765572545999998</v>
      </c>
      <c r="K166" s="37">
        <f t="shared" si="69"/>
        <v>6.7951880068517871E-3</v>
      </c>
      <c r="L166" s="37">
        <f t="shared" si="70"/>
        <v>1.936566246871219E-3</v>
      </c>
      <c r="M166" s="38">
        <f t="shared" si="71"/>
        <v>1.3233357717629846</v>
      </c>
      <c r="N166" s="37">
        <f t="shared" si="72"/>
        <v>4.3178577927672941E-3</v>
      </c>
      <c r="O166" s="39">
        <f t="shared" si="68"/>
        <v>3548132</v>
      </c>
      <c r="P166" s="39">
        <f t="shared" si="73"/>
        <v>1467346.5419886836</v>
      </c>
      <c r="Q166" s="39">
        <f t="shared" si="74"/>
        <v>817915.95191389613</v>
      </c>
      <c r="R166" s="39">
        <f t="shared" si="75"/>
        <v>5833394.4939025799</v>
      </c>
      <c r="S166" t="s">
        <v>414</v>
      </c>
      <c r="T166">
        <v>1367</v>
      </c>
      <c r="U166">
        <v>3.376557</v>
      </c>
      <c r="V166">
        <v>2.0125E-3</v>
      </c>
      <c r="W166">
        <v>6.7952000000000004E-3</v>
      </c>
      <c r="X166">
        <v>1.9365999999999999E-3</v>
      </c>
      <c r="Y166" t="b">
        <f t="shared" si="76"/>
        <v>1</v>
      </c>
      <c r="Z166" s="178">
        <f t="shared" si="77"/>
        <v>0</v>
      </c>
      <c r="AA166" s="180">
        <f t="shared" si="78"/>
        <v>-2.5459999974941638E-7</v>
      </c>
      <c r="AB166" s="180">
        <f t="shared" si="79"/>
        <v>1.0000017649472246</v>
      </c>
      <c r="AC166" s="180">
        <f t="shared" si="80"/>
        <v>1.0000174293695532</v>
      </c>
      <c r="AD166" t="s">
        <v>414</v>
      </c>
      <c r="AE166">
        <v>947131646</v>
      </c>
      <c r="AF166">
        <v>1.9365999999999999E-3</v>
      </c>
      <c r="AG166">
        <v>1467346.54</v>
      </c>
      <c r="AH166" t="b">
        <f t="shared" si="81"/>
        <v>1</v>
      </c>
      <c r="AI166" s="178">
        <f t="shared" si="82"/>
        <v>-0.25750446319580078</v>
      </c>
      <c r="AJ166" s="46">
        <f t="shared" si="83"/>
        <v>1.0000174293695532</v>
      </c>
      <c r="AK166" s="46">
        <f t="shared" si="84"/>
        <v>-1.9886835943907499E-3</v>
      </c>
      <c r="AL166" t="s">
        <v>414</v>
      </c>
      <c r="AM166">
        <v>1809</v>
      </c>
      <c r="AN166">
        <v>1367</v>
      </c>
      <c r="AO166">
        <v>1.3233358</v>
      </c>
      <c r="AP166">
        <v>4.3179000000000004E-3</v>
      </c>
      <c r="AQ166" t="b">
        <f t="shared" si="85"/>
        <v>1</v>
      </c>
      <c r="AR166" s="178">
        <f t="shared" si="86"/>
        <v>0</v>
      </c>
      <c r="AS166" s="178">
        <f t="shared" si="87"/>
        <v>0</v>
      </c>
      <c r="AT166" s="179">
        <f t="shared" si="88"/>
        <v>1.0000000213377558</v>
      </c>
      <c r="AU166" s="179">
        <f t="shared" si="89"/>
        <v>1.0000097750400156</v>
      </c>
      <c r="AV166" t="s">
        <v>414</v>
      </c>
      <c r="AW166">
        <v>947131646</v>
      </c>
      <c r="AX166">
        <v>4.3179000000000004E-3</v>
      </c>
      <c r="AY166">
        <v>817915.95</v>
      </c>
      <c r="AZ166" t="b">
        <f t="shared" si="90"/>
        <v>1</v>
      </c>
      <c r="BA166" s="178">
        <f t="shared" si="91"/>
        <v>-0.25750446319580078</v>
      </c>
      <c r="BB166" s="46">
        <f t="shared" si="92"/>
        <v>1.0000097750400156</v>
      </c>
      <c r="BC166" s="46">
        <f t="shared" si="93"/>
        <v>-1.9138961797580123E-3</v>
      </c>
      <c r="BD166" t="s">
        <v>414</v>
      </c>
      <c r="BE166">
        <v>3548132</v>
      </c>
      <c r="BF166" t="b">
        <f t="shared" si="94"/>
        <v>1</v>
      </c>
      <c r="BG166" s="178">
        <f t="shared" si="95"/>
        <v>0</v>
      </c>
      <c r="BH166">
        <v>151</v>
      </c>
      <c r="BI166" t="s">
        <v>414</v>
      </c>
      <c r="BJ166">
        <v>3548132</v>
      </c>
      <c r="BK166">
        <v>1467346.54</v>
      </c>
      <c r="BL166">
        <v>817915.95</v>
      </c>
      <c r="BM166">
        <v>5833394</v>
      </c>
      <c r="BN166" t="b">
        <f t="shared" si="96"/>
        <v>1</v>
      </c>
      <c r="BO166" s="46">
        <f t="shared" si="97"/>
        <v>0</v>
      </c>
      <c r="BP166" s="46">
        <f t="shared" si="98"/>
        <v>-1.9886835943907499E-3</v>
      </c>
      <c r="BQ166" s="46">
        <f t="shared" si="99"/>
        <v>-1.9138961797580123E-3</v>
      </c>
      <c r="BR166" s="46">
        <f t="shared" si="100"/>
        <v>-0.49390257988125086</v>
      </c>
    </row>
    <row r="167" spans="1:70" x14ac:dyDescent="0.25">
      <c r="A167" s="41" t="s">
        <v>481</v>
      </c>
      <c r="B167" s="41" t="s">
        <v>186</v>
      </c>
      <c r="C167" s="84" t="s">
        <v>415</v>
      </c>
      <c r="D167" s="84"/>
      <c r="E167" s="84"/>
      <c r="F167" s="84"/>
      <c r="G167" s="42">
        <v>14578436</v>
      </c>
      <c r="H167" s="43">
        <v>2459</v>
      </c>
      <c r="I167" s="44">
        <v>1429</v>
      </c>
      <c r="J167" s="45">
        <v>3.3819750495999998</v>
      </c>
      <c r="K167" s="37">
        <f t="shared" si="69"/>
        <v>7.1147799482360417E-3</v>
      </c>
      <c r="L167" s="37">
        <f t="shared" si="70"/>
        <v>2.0276470184161306E-3</v>
      </c>
      <c r="M167" s="38">
        <f t="shared" si="71"/>
        <v>1.7207837648705389</v>
      </c>
      <c r="N167" s="37">
        <f t="shared" si="72"/>
        <v>5.6146744819835972E-3</v>
      </c>
      <c r="O167" s="39">
        <f t="shared" si="68"/>
        <v>14578436</v>
      </c>
      <c r="P167" s="39">
        <f t="shared" si="73"/>
        <v>1536358.9268652722</v>
      </c>
      <c r="Q167" s="39">
        <f t="shared" si="74"/>
        <v>1063567.1770642248</v>
      </c>
      <c r="R167" s="39">
        <f t="shared" si="75"/>
        <v>17178362.103929497</v>
      </c>
      <c r="S167" t="s">
        <v>415</v>
      </c>
      <c r="T167">
        <v>1429</v>
      </c>
      <c r="U167">
        <v>3.3819750000000002</v>
      </c>
      <c r="V167">
        <v>2.1037E-3</v>
      </c>
      <c r="W167">
        <v>7.1148000000000001E-3</v>
      </c>
      <c r="X167">
        <v>2.0276000000000001E-3</v>
      </c>
      <c r="Y167" t="b">
        <f t="shared" si="76"/>
        <v>1</v>
      </c>
      <c r="Z167" s="178">
        <f t="shared" si="77"/>
        <v>0</v>
      </c>
      <c r="AA167" s="180">
        <f t="shared" si="78"/>
        <v>-4.9599999663030303E-8</v>
      </c>
      <c r="AB167" s="180">
        <f t="shared" si="79"/>
        <v>1.0000028183252474</v>
      </c>
      <c r="AC167" s="180">
        <f t="shared" si="80"/>
        <v>0.99997681134058169</v>
      </c>
      <c r="AD167" t="s">
        <v>415</v>
      </c>
      <c r="AE167">
        <v>947131646</v>
      </c>
      <c r="AF167">
        <v>2.0276000000000001E-3</v>
      </c>
      <c r="AG167">
        <v>1536358.93</v>
      </c>
      <c r="AH167" t="b">
        <f t="shared" si="81"/>
        <v>1</v>
      </c>
      <c r="AI167" s="178">
        <f t="shared" si="82"/>
        <v>-0.25750446319580078</v>
      </c>
      <c r="AJ167" s="46">
        <f t="shared" si="83"/>
        <v>0.99997681134058169</v>
      </c>
      <c r="AK167" s="46">
        <f t="shared" si="84"/>
        <v>3.1347277108579874E-3</v>
      </c>
      <c r="AL167" t="s">
        <v>415</v>
      </c>
      <c r="AM167">
        <v>2459</v>
      </c>
      <c r="AN167">
        <v>1429</v>
      </c>
      <c r="AO167">
        <v>1.7207838</v>
      </c>
      <c r="AP167">
        <v>5.6147000000000002E-3</v>
      </c>
      <c r="AQ167" t="b">
        <f t="shared" si="85"/>
        <v>1</v>
      </c>
      <c r="AR167" s="178">
        <f t="shared" si="86"/>
        <v>0</v>
      </c>
      <c r="AS167" s="178">
        <f t="shared" si="87"/>
        <v>0</v>
      </c>
      <c r="AT167" s="179">
        <f t="shared" si="88"/>
        <v>1.0000000204148027</v>
      </c>
      <c r="AU167" s="179">
        <f t="shared" si="89"/>
        <v>1.000004544879046</v>
      </c>
      <c r="AV167" t="s">
        <v>415</v>
      </c>
      <c r="AW167">
        <v>947131646</v>
      </c>
      <c r="AX167">
        <v>5.6147000000000002E-3</v>
      </c>
      <c r="AY167">
        <v>1063567.18</v>
      </c>
      <c r="AZ167" t="b">
        <f t="shared" si="90"/>
        <v>1</v>
      </c>
      <c r="BA167" s="178">
        <f t="shared" si="91"/>
        <v>-0.25750446319580078</v>
      </c>
      <c r="BB167" s="46">
        <f t="shared" si="92"/>
        <v>1.000004544879046</v>
      </c>
      <c r="BC167" s="46">
        <f t="shared" si="93"/>
        <v>2.9357750900089741E-3</v>
      </c>
      <c r="BD167" t="s">
        <v>415</v>
      </c>
      <c r="BE167">
        <v>14578436</v>
      </c>
      <c r="BF167" t="b">
        <f t="shared" si="94"/>
        <v>1</v>
      </c>
      <c r="BG167" s="178">
        <f t="shared" si="95"/>
        <v>0</v>
      </c>
      <c r="BH167">
        <v>152</v>
      </c>
      <c r="BI167" t="s">
        <v>415</v>
      </c>
      <c r="BJ167">
        <v>14578436</v>
      </c>
      <c r="BK167">
        <v>1536358.93</v>
      </c>
      <c r="BL167">
        <v>1063567.18</v>
      </c>
      <c r="BM167">
        <v>17178362</v>
      </c>
      <c r="BN167" t="b">
        <f t="shared" si="96"/>
        <v>1</v>
      </c>
      <c r="BO167" s="46">
        <f t="shared" si="97"/>
        <v>0</v>
      </c>
      <c r="BP167" s="46">
        <f t="shared" si="98"/>
        <v>3.1347277108579874E-3</v>
      </c>
      <c r="BQ167" s="46">
        <f t="shared" si="99"/>
        <v>2.9357750900089741E-3</v>
      </c>
      <c r="BR167" s="46">
        <f t="shared" si="100"/>
        <v>-0.10392949730157852</v>
      </c>
    </row>
    <row r="168" spans="1:70" x14ac:dyDescent="0.25">
      <c r="A168" s="41" t="s">
        <v>481</v>
      </c>
      <c r="B168" s="41" t="s">
        <v>187</v>
      </c>
      <c r="C168" s="84" t="s">
        <v>416</v>
      </c>
      <c r="D168" s="84"/>
      <c r="E168" s="84"/>
      <c r="F168" s="84"/>
      <c r="G168" s="42">
        <v>7319807</v>
      </c>
      <c r="H168" s="43">
        <v>2868</v>
      </c>
      <c r="I168" s="44">
        <v>2009</v>
      </c>
      <c r="J168" s="45">
        <v>3.3734497496000002</v>
      </c>
      <c r="K168" s="37">
        <f t="shared" si="69"/>
        <v>9.9772998977522859E-3</v>
      </c>
      <c r="L168" s="37">
        <f t="shared" si="70"/>
        <v>2.8434389449439961E-3</v>
      </c>
      <c r="M168" s="38">
        <f t="shared" si="71"/>
        <v>1.4275759084121453</v>
      </c>
      <c r="N168" s="37">
        <f t="shared" si="72"/>
        <v>4.6579786418773266E-3</v>
      </c>
      <c r="O168" s="39">
        <f t="shared" si="68"/>
        <v>7319807</v>
      </c>
      <c r="P168" s="39">
        <f t="shared" si="73"/>
        <v>2154488.8071660069</v>
      </c>
      <c r="Q168" s="39">
        <f t="shared" si="74"/>
        <v>882343.79586271325</v>
      </c>
      <c r="R168" s="39">
        <f t="shared" si="75"/>
        <v>10356639.60302872</v>
      </c>
      <c r="S168" t="s">
        <v>416</v>
      </c>
      <c r="T168">
        <v>2009</v>
      </c>
      <c r="U168">
        <v>3.3734500000000001</v>
      </c>
      <c r="V168">
        <v>2.9575999999999999E-3</v>
      </c>
      <c r="W168">
        <v>9.9772999999999997E-3</v>
      </c>
      <c r="X168">
        <v>2.8433999999999998E-3</v>
      </c>
      <c r="Y168" t="b">
        <f t="shared" si="76"/>
        <v>1</v>
      </c>
      <c r="Z168" s="178">
        <f t="shared" si="77"/>
        <v>0</v>
      </c>
      <c r="AA168" s="180">
        <f t="shared" si="78"/>
        <v>2.5039999984599604E-7</v>
      </c>
      <c r="AB168" s="180">
        <f t="shared" si="79"/>
        <v>1.0000000102480344</v>
      </c>
      <c r="AC168" s="180">
        <f t="shared" si="80"/>
        <v>0.99998630357649654</v>
      </c>
      <c r="AD168" t="s">
        <v>416</v>
      </c>
      <c r="AE168">
        <v>947131646</v>
      </c>
      <c r="AF168">
        <v>2.8433999999999998E-3</v>
      </c>
      <c r="AG168">
        <v>2154488.81</v>
      </c>
      <c r="AH168" t="b">
        <f t="shared" si="81"/>
        <v>1</v>
      </c>
      <c r="AI168" s="178">
        <f t="shared" si="82"/>
        <v>-0.25750446319580078</v>
      </c>
      <c r="AJ168" s="46">
        <f t="shared" si="83"/>
        <v>0.99998630357649654</v>
      </c>
      <c r="AK168" s="46">
        <f t="shared" si="84"/>
        <v>2.833993174135685E-3</v>
      </c>
      <c r="AL168" t="s">
        <v>416</v>
      </c>
      <c r="AM168">
        <v>2868</v>
      </c>
      <c r="AN168">
        <v>2009</v>
      </c>
      <c r="AO168">
        <v>1.4275758999999999</v>
      </c>
      <c r="AP168">
        <v>4.6579999999999998E-3</v>
      </c>
      <c r="AQ168" t="b">
        <f t="shared" si="85"/>
        <v>1</v>
      </c>
      <c r="AR168" s="178">
        <f t="shared" si="86"/>
        <v>0</v>
      </c>
      <c r="AS168" s="178">
        <f t="shared" si="87"/>
        <v>0</v>
      </c>
      <c r="AT168" s="179">
        <f t="shared" si="88"/>
        <v>0.99999999410739182</v>
      </c>
      <c r="AU168" s="179">
        <f t="shared" si="89"/>
        <v>1.0000045852770729</v>
      </c>
      <c r="AV168" t="s">
        <v>416</v>
      </c>
      <c r="AW168">
        <v>947131646</v>
      </c>
      <c r="AX168">
        <v>4.6579999999999998E-3</v>
      </c>
      <c r="AY168">
        <v>882343.8</v>
      </c>
      <c r="AZ168" t="b">
        <f t="shared" si="90"/>
        <v>1</v>
      </c>
      <c r="BA168" s="178">
        <f t="shared" si="91"/>
        <v>-0.25750446319580078</v>
      </c>
      <c r="BB168" s="46">
        <f t="shared" si="92"/>
        <v>1.0000045852770729</v>
      </c>
      <c r="BC168" s="46">
        <f t="shared" si="93"/>
        <v>4.1372867999598384E-3</v>
      </c>
      <c r="BD168" t="s">
        <v>416</v>
      </c>
      <c r="BE168">
        <v>7319807</v>
      </c>
      <c r="BF168" t="b">
        <f t="shared" si="94"/>
        <v>1</v>
      </c>
      <c r="BG168" s="178">
        <f t="shared" si="95"/>
        <v>0</v>
      </c>
      <c r="BH168">
        <v>153</v>
      </c>
      <c r="BI168" t="s">
        <v>416</v>
      </c>
      <c r="BJ168">
        <v>7319807</v>
      </c>
      <c r="BK168">
        <v>2154488.81</v>
      </c>
      <c r="BL168">
        <v>882343.8</v>
      </c>
      <c r="BM168">
        <v>10356640</v>
      </c>
      <c r="BN168" t="b">
        <f t="shared" si="96"/>
        <v>1</v>
      </c>
      <c r="BO168" s="46">
        <f t="shared" si="97"/>
        <v>0</v>
      </c>
      <c r="BP168" s="46">
        <f t="shared" si="98"/>
        <v>2.833993174135685E-3</v>
      </c>
      <c r="BQ168" s="46">
        <f t="shared" si="99"/>
        <v>4.1372867999598384E-3</v>
      </c>
      <c r="BR168" s="46">
        <f t="shared" si="100"/>
        <v>0.39697127975523472</v>
      </c>
    </row>
    <row r="169" spans="1:70" x14ac:dyDescent="0.25">
      <c r="A169" s="41" t="s">
        <v>481</v>
      </c>
      <c r="B169" s="41" t="s">
        <v>188</v>
      </c>
      <c r="C169" s="84" t="s">
        <v>417</v>
      </c>
      <c r="D169" s="84"/>
      <c r="E169" s="84"/>
      <c r="F169" s="84"/>
      <c r="G169" s="42">
        <v>24289271</v>
      </c>
      <c r="H169" s="43">
        <v>10214</v>
      </c>
      <c r="I169" s="44">
        <v>6963</v>
      </c>
      <c r="J169" s="45">
        <v>3.4306107801999999</v>
      </c>
      <c r="K169" s="37">
        <f t="shared" si="69"/>
        <v>3.5166300874665962E-2</v>
      </c>
      <c r="L169" s="37">
        <f t="shared" si="70"/>
        <v>1.0022073154197767E-2</v>
      </c>
      <c r="M169" s="38">
        <f t="shared" si="71"/>
        <v>1.4668964526784432</v>
      </c>
      <c r="N169" s="37">
        <f t="shared" si="72"/>
        <v>4.7862760264858447E-3</v>
      </c>
      <c r="O169" s="39">
        <f t="shared" si="68"/>
        <v>24289271</v>
      </c>
      <c r="P169" s="39">
        <f t="shared" si="73"/>
        <v>7593778.1163587766</v>
      </c>
      <c r="Q169" s="39">
        <f t="shared" si="74"/>
        <v>906646.69848167291</v>
      </c>
      <c r="R169" s="39">
        <f t="shared" si="75"/>
        <v>32789695.814840447</v>
      </c>
      <c r="S169" t="s">
        <v>417</v>
      </c>
      <c r="T169">
        <v>6963</v>
      </c>
      <c r="U169">
        <v>3.4306109999999999</v>
      </c>
      <c r="V169">
        <v>1.02507E-2</v>
      </c>
      <c r="W169">
        <v>3.5166299999999998E-2</v>
      </c>
      <c r="X169">
        <v>1.0022100000000001E-2</v>
      </c>
      <c r="Y169" t="b">
        <f t="shared" si="76"/>
        <v>1</v>
      </c>
      <c r="Z169" s="178">
        <f t="shared" si="77"/>
        <v>0</v>
      </c>
      <c r="AA169" s="180">
        <f t="shared" si="78"/>
        <v>2.1979999997867594E-7</v>
      </c>
      <c r="AB169" s="180">
        <f t="shared" si="79"/>
        <v>0.99999997512772332</v>
      </c>
      <c r="AC169" s="180">
        <f t="shared" si="80"/>
        <v>1.0000026786675591</v>
      </c>
      <c r="AD169" t="s">
        <v>417</v>
      </c>
      <c r="AE169">
        <v>947131646</v>
      </c>
      <c r="AF169">
        <v>1.0022100000000001E-2</v>
      </c>
      <c r="AG169">
        <v>7593778.1100000003</v>
      </c>
      <c r="AH169" t="b">
        <f t="shared" si="81"/>
        <v>1</v>
      </c>
      <c r="AI169" s="178">
        <f t="shared" si="82"/>
        <v>-0.25750446319580078</v>
      </c>
      <c r="AJ169" s="46">
        <f t="shared" si="83"/>
        <v>1.0000026786675591</v>
      </c>
      <c r="AK169" s="46">
        <f t="shared" si="84"/>
        <v>-6.3587762415409088E-3</v>
      </c>
      <c r="AL169" t="s">
        <v>417</v>
      </c>
      <c r="AM169">
        <v>10214</v>
      </c>
      <c r="AN169">
        <v>6963</v>
      </c>
      <c r="AO169">
        <v>1.4668965</v>
      </c>
      <c r="AP169">
        <v>4.7863000000000003E-3</v>
      </c>
      <c r="AQ169" t="b">
        <f t="shared" si="85"/>
        <v>1</v>
      </c>
      <c r="AR169" s="178">
        <f t="shared" si="86"/>
        <v>0</v>
      </c>
      <c r="AS169" s="178">
        <f t="shared" si="87"/>
        <v>0</v>
      </c>
      <c r="AT169" s="179">
        <f t="shared" si="88"/>
        <v>1.0000000322596436</v>
      </c>
      <c r="AU169" s="179">
        <f t="shared" si="89"/>
        <v>1.000005008803091</v>
      </c>
      <c r="AV169" t="s">
        <v>417</v>
      </c>
      <c r="AW169">
        <v>947131646</v>
      </c>
      <c r="AX169">
        <v>4.7863000000000003E-3</v>
      </c>
      <c r="AY169">
        <v>906646.7</v>
      </c>
      <c r="AZ169" t="b">
        <f t="shared" si="90"/>
        <v>1</v>
      </c>
      <c r="BA169" s="178">
        <f t="shared" si="91"/>
        <v>-0.25750446319580078</v>
      </c>
      <c r="BB169" s="46">
        <f t="shared" si="92"/>
        <v>1.000005008803091</v>
      </c>
      <c r="BC169" s="46">
        <f t="shared" si="93"/>
        <v>1.5183270443230867E-3</v>
      </c>
      <c r="BD169" t="s">
        <v>417</v>
      </c>
      <c r="BE169">
        <v>24289271</v>
      </c>
      <c r="BF169" t="b">
        <f t="shared" si="94"/>
        <v>1</v>
      </c>
      <c r="BG169" s="178">
        <f t="shared" si="95"/>
        <v>0</v>
      </c>
      <c r="BH169">
        <v>154</v>
      </c>
      <c r="BI169" t="s">
        <v>417</v>
      </c>
      <c r="BJ169">
        <v>24289271</v>
      </c>
      <c r="BK169">
        <v>7593778.1100000003</v>
      </c>
      <c r="BL169">
        <v>906646.7</v>
      </c>
      <c r="BM169">
        <v>32789696</v>
      </c>
      <c r="BN169" t="b">
        <f t="shared" si="96"/>
        <v>1</v>
      </c>
      <c r="BO169" s="46">
        <f t="shared" si="97"/>
        <v>0</v>
      </c>
      <c r="BP169" s="46">
        <f t="shared" si="98"/>
        <v>-6.3587762415409088E-3</v>
      </c>
      <c r="BQ169" s="46">
        <f t="shared" si="99"/>
        <v>1.5183270443230867E-3</v>
      </c>
      <c r="BR169" s="46">
        <f t="shared" si="100"/>
        <v>0.18515955284237862</v>
      </c>
    </row>
    <row r="170" spans="1:70" x14ac:dyDescent="0.25">
      <c r="A170" s="41" t="s">
        <v>481</v>
      </c>
      <c r="B170" s="41" t="s">
        <v>189</v>
      </c>
      <c r="C170" s="84" t="s">
        <v>418</v>
      </c>
      <c r="D170" s="84"/>
      <c r="E170" s="84"/>
      <c r="F170" s="84"/>
      <c r="G170" s="42">
        <v>4806515</v>
      </c>
      <c r="H170" s="43">
        <v>1184</v>
      </c>
      <c r="I170" s="44">
        <v>1539</v>
      </c>
      <c r="J170" s="45">
        <v>3.5416686446000001</v>
      </c>
      <c r="K170" s="37">
        <f t="shared" si="69"/>
        <v>8.0242673643383753E-3</v>
      </c>
      <c r="L170" s="37">
        <f t="shared" si="70"/>
        <v>2.2868425888995297E-3</v>
      </c>
      <c r="M170" s="38">
        <f t="shared" si="71"/>
        <v>0.7693307342430149</v>
      </c>
      <c r="N170" s="37">
        <f t="shared" si="72"/>
        <v>2.5102175705876304E-3</v>
      </c>
      <c r="O170" s="39">
        <f t="shared" si="68"/>
        <v>4806515</v>
      </c>
      <c r="P170" s="39">
        <f t="shared" si="73"/>
        <v>1732752.788764948</v>
      </c>
      <c r="Q170" s="39">
        <f t="shared" si="74"/>
        <v>475501.30001903506</v>
      </c>
      <c r="R170" s="39">
        <f t="shared" si="75"/>
        <v>7014769.0887839831</v>
      </c>
      <c r="S170" t="s">
        <v>418</v>
      </c>
      <c r="T170">
        <v>1539</v>
      </c>
      <c r="U170">
        <v>3.5416690000000002</v>
      </c>
      <c r="V170">
        <v>2.2656999999999998E-3</v>
      </c>
      <c r="W170">
        <v>8.0242999999999998E-3</v>
      </c>
      <c r="X170">
        <v>2.2867999999999999E-3</v>
      </c>
      <c r="Y170" t="b">
        <f t="shared" si="76"/>
        <v>1</v>
      </c>
      <c r="Z170" s="178">
        <f t="shared" si="77"/>
        <v>0</v>
      </c>
      <c r="AA170" s="180">
        <f t="shared" si="78"/>
        <v>3.5540000009604E-7</v>
      </c>
      <c r="AB170" s="180">
        <f t="shared" si="79"/>
        <v>1.0000040671204165</v>
      </c>
      <c r="AC170" s="180">
        <f t="shared" si="80"/>
        <v>0.99998137654959873</v>
      </c>
      <c r="AD170" t="s">
        <v>418</v>
      </c>
      <c r="AE170">
        <v>947131646</v>
      </c>
      <c r="AF170">
        <v>2.2867999999999999E-3</v>
      </c>
      <c r="AG170">
        <v>1732752.79</v>
      </c>
      <c r="AH170" t="b">
        <f t="shared" si="81"/>
        <v>1</v>
      </c>
      <c r="AI170" s="178">
        <f t="shared" si="82"/>
        <v>-0.25750446319580078</v>
      </c>
      <c r="AJ170" s="46">
        <f t="shared" si="83"/>
        <v>0.99998137654959873</v>
      </c>
      <c r="AK170" s="46">
        <f t="shared" si="84"/>
        <v>1.2350520119071007E-3</v>
      </c>
      <c r="AL170" t="s">
        <v>418</v>
      </c>
      <c r="AM170">
        <v>1184</v>
      </c>
      <c r="AN170">
        <v>1539</v>
      </c>
      <c r="AO170">
        <v>0.76933070000000003</v>
      </c>
      <c r="AP170">
        <v>2.5102000000000002E-3</v>
      </c>
      <c r="AQ170" t="b">
        <f t="shared" si="85"/>
        <v>1</v>
      </c>
      <c r="AR170" s="178">
        <f t="shared" si="86"/>
        <v>0</v>
      </c>
      <c r="AS170" s="178">
        <f t="shared" si="87"/>
        <v>0</v>
      </c>
      <c r="AT170" s="179">
        <f t="shared" si="88"/>
        <v>0.99999995548986498</v>
      </c>
      <c r="AU170" s="179">
        <f t="shared" si="89"/>
        <v>0.99999300037262262</v>
      </c>
      <c r="AV170" t="s">
        <v>418</v>
      </c>
      <c r="AW170">
        <v>947131646</v>
      </c>
      <c r="AX170">
        <v>2.5102000000000002E-3</v>
      </c>
      <c r="AY170">
        <v>475501.3</v>
      </c>
      <c r="AZ170" t="b">
        <f t="shared" si="90"/>
        <v>1</v>
      </c>
      <c r="BA170" s="178">
        <f t="shared" si="91"/>
        <v>-0.25750446319580078</v>
      </c>
      <c r="BB170" s="46">
        <f t="shared" si="92"/>
        <v>0.99999300037262262</v>
      </c>
      <c r="BC170" s="46">
        <f t="shared" si="93"/>
        <v>-1.9035069271922112E-5</v>
      </c>
      <c r="BD170" t="s">
        <v>418</v>
      </c>
      <c r="BE170">
        <v>4806515</v>
      </c>
      <c r="BF170" t="b">
        <f t="shared" si="94"/>
        <v>1</v>
      </c>
      <c r="BG170" s="178">
        <f t="shared" si="95"/>
        <v>0</v>
      </c>
      <c r="BH170">
        <v>155</v>
      </c>
      <c r="BI170" t="s">
        <v>418</v>
      </c>
      <c r="BJ170">
        <v>4806515</v>
      </c>
      <c r="BK170">
        <v>1732752.79</v>
      </c>
      <c r="BL170">
        <v>475501.3</v>
      </c>
      <c r="BM170">
        <v>7014769</v>
      </c>
      <c r="BN170" t="b">
        <f t="shared" si="96"/>
        <v>1</v>
      </c>
      <c r="BO170" s="46">
        <f t="shared" si="97"/>
        <v>0</v>
      </c>
      <c r="BP170" s="46">
        <f t="shared" si="98"/>
        <v>1.2350520119071007E-3</v>
      </c>
      <c r="BQ170" s="46">
        <f t="shared" si="99"/>
        <v>-1.9035069271922112E-5</v>
      </c>
      <c r="BR170" s="46">
        <f t="shared" si="100"/>
        <v>-8.8783983141183853E-2</v>
      </c>
    </row>
    <row r="171" spans="1:70" x14ac:dyDescent="0.25">
      <c r="A171" s="41" t="s">
        <v>481</v>
      </c>
      <c r="B171" s="41" t="s">
        <v>190</v>
      </c>
      <c r="C171" s="84" t="s">
        <v>419</v>
      </c>
      <c r="D171" s="84"/>
      <c r="E171" s="84"/>
      <c r="F171" s="84"/>
      <c r="G171" s="42">
        <v>68148596</v>
      </c>
      <c r="H171" s="43">
        <v>28106</v>
      </c>
      <c r="I171" s="44">
        <v>23453</v>
      </c>
      <c r="J171" s="45">
        <v>3.4304908475999998</v>
      </c>
      <c r="K171" s="37">
        <f t="shared" si="69"/>
        <v>0.11844412197948791</v>
      </c>
      <c r="L171" s="37">
        <f t="shared" si="70"/>
        <v>3.3755488227034829E-2</v>
      </c>
      <c r="M171" s="38">
        <f t="shared" si="71"/>
        <v>1.1983967935871744</v>
      </c>
      <c r="N171" s="37">
        <f t="shared" si="72"/>
        <v>3.9101995460487692E-3</v>
      </c>
      <c r="O171" s="39">
        <f t="shared" si="68"/>
        <v>68148596</v>
      </c>
      <c r="P171" s="39">
        <f t="shared" si="73"/>
        <v>25576712.907757849</v>
      </c>
      <c r="Q171" s="39">
        <f t="shared" si="74"/>
        <v>740694.74664890335</v>
      </c>
      <c r="R171" s="39">
        <f t="shared" si="75"/>
        <v>94466003.654406756</v>
      </c>
      <c r="S171" t="s">
        <v>419</v>
      </c>
      <c r="T171">
        <v>23453</v>
      </c>
      <c r="U171">
        <v>3.430491</v>
      </c>
      <c r="V171">
        <v>3.4526899999999999E-2</v>
      </c>
      <c r="W171">
        <v>0.1184441</v>
      </c>
      <c r="X171">
        <v>3.3755500000000001E-2</v>
      </c>
      <c r="Y171" t="b">
        <f t="shared" si="76"/>
        <v>1</v>
      </c>
      <c r="Z171" s="178">
        <f t="shared" si="77"/>
        <v>0</v>
      </c>
      <c r="AA171" s="180">
        <f t="shared" si="78"/>
        <v>1.5240000017513466E-7</v>
      </c>
      <c r="AB171" s="180">
        <f t="shared" si="79"/>
        <v>0.99999981443158559</v>
      </c>
      <c r="AC171" s="180">
        <f t="shared" si="80"/>
        <v>1.0000003487718825</v>
      </c>
      <c r="AD171" t="s">
        <v>419</v>
      </c>
      <c r="AE171">
        <v>947131646</v>
      </c>
      <c r="AF171">
        <v>3.3755500000000001E-2</v>
      </c>
      <c r="AG171">
        <v>25576712.899999999</v>
      </c>
      <c r="AH171" t="b">
        <f t="shared" si="81"/>
        <v>1</v>
      </c>
      <c r="AI171" s="178">
        <f t="shared" si="82"/>
        <v>-0.25750446319580078</v>
      </c>
      <c r="AJ171" s="46">
        <f t="shared" si="83"/>
        <v>1.0000003487718825</v>
      </c>
      <c r="AK171" s="46">
        <f t="shared" si="84"/>
        <v>-7.7578499913215637E-3</v>
      </c>
      <c r="AL171" t="s">
        <v>419</v>
      </c>
      <c r="AM171">
        <v>28106</v>
      </c>
      <c r="AN171">
        <v>23453</v>
      </c>
      <c r="AO171">
        <v>1.1983968</v>
      </c>
      <c r="AP171">
        <v>3.9102E-3</v>
      </c>
      <c r="AQ171" t="b">
        <f t="shared" si="85"/>
        <v>1</v>
      </c>
      <c r="AR171" s="178">
        <f t="shared" si="86"/>
        <v>0</v>
      </c>
      <c r="AS171" s="178">
        <f t="shared" si="87"/>
        <v>0</v>
      </c>
      <c r="AT171" s="179">
        <f t="shared" si="88"/>
        <v>1.0000000053511706</v>
      </c>
      <c r="AU171" s="179">
        <f t="shared" si="89"/>
        <v>1.0000001160941341</v>
      </c>
      <c r="AV171" t="s">
        <v>419</v>
      </c>
      <c r="AW171">
        <v>947131646</v>
      </c>
      <c r="AX171">
        <v>3.9102E-3</v>
      </c>
      <c r="AY171">
        <v>740694.75</v>
      </c>
      <c r="AZ171" t="b">
        <f t="shared" si="90"/>
        <v>1</v>
      </c>
      <c r="BA171" s="178">
        <f t="shared" si="91"/>
        <v>-0.25750446319580078</v>
      </c>
      <c r="BB171" s="46">
        <f t="shared" si="92"/>
        <v>1.0000001160941341</v>
      </c>
      <c r="BC171" s="46">
        <f t="shared" si="93"/>
        <v>3.3510966459289193E-3</v>
      </c>
      <c r="BD171" t="s">
        <v>419</v>
      </c>
      <c r="BE171">
        <v>68148596</v>
      </c>
      <c r="BF171" t="b">
        <f t="shared" si="94"/>
        <v>1</v>
      </c>
      <c r="BG171" s="178">
        <f t="shared" si="95"/>
        <v>0</v>
      </c>
      <c r="BH171">
        <v>156</v>
      </c>
      <c r="BI171" t="s">
        <v>419</v>
      </c>
      <c r="BJ171">
        <v>68148596</v>
      </c>
      <c r="BK171">
        <v>25576712.899999999</v>
      </c>
      <c r="BL171">
        <v>740694.75</v>
      </c>
      <c r="BM171">
        <v>94466004</v>
      </c>
      <c r="BN171" t="b">
        <f t="shared" si="96"/>
        <v>1</v>
      </c>
      <c r="BO171" s="46">
        <f t="shared" si="97"/>
        <v>0</v>
      </c>
      <c r="BP171" s="46">
        <f t="shared" si="98"/>
        <v>-7.7578499913215637E-3</v>
      </c>
      <c r="BQ171" s="46">
        <f t="shared" si="99"/>
        <v>3.3510966459289193E-3</v>
      </c>
      <c r="BR171" s="46">
        <f t="shared" si="100"/>
        <v>0.34559324383735657</v>
      </c>
    </row>
    <row r="172" spans="1:70" x14ac:dyDescent="0.25">
      <c r="A172" s="41" t="s">
        <v>481</v>
      </c>
      <c r="B172" s="41" t="s">
        <v>191</v>
      </c>
      <c r="C172" s="84" t="s">
        <v>420</v>
      </c>
      <c r="D172" s="84"/>
      <c r="E172" s="84"/>
      <c r="F172" s="84"/>
      <c r="G172" s="42">
        <v>8676139</v>
      </c>
      <c r="H172" s="43">
        <v>3507</v>
      </c>
      <c r="I172" s="44">
        <v>1581</v>
      </c>
      <c r="J172" s="45">
        <v>3.4437777567999999</v>
      </c>
      <c r="K172" s="37">
        <f t="shared" si="69"/>
        <v>8.0154116394424574E-3</v>
      </c>
      <c r="L172" s="37">
        <f t="shared" si="70"/>
        <v>2.2843187885414353E-3</v>
      </c>
      <c r="M172" s="38">
        <f t="shared" si="71"/>
        <v>2.2182163187855788</v>
      </c>
      <c r="N172" s="37">
        <f t="shared" si="72"/>
        <v>7.2377266771470189E-3</v>
      </c>
      <c r="O172" s="39">
        <f t="shared" si="68"/>
        <v>8676139</v>
      </c>
      <c r="P172" s="39">
        <f t="shared" si="73"/>
        <v>1730840.4918145584</v>
      </c>
      <c r="Q172" s="39">
        <f t="shared" si="74"/>
        <v>1371015.9965776224</v>
      </c>
      <c r="R172" s="39">
        <f t="shared" si="75"/>
        <v>11777995.48839218</v>
      </c>
      <c r="S172" t="s">
        <v>420</v>
      </c>
      <c r="T172">
        <v>1581</v>
      </c>
      <c r="U172">
        <v>3.443778</v>
      </c>
      <c r="V172">
        <v>2.3275000000000001E-3</v>
      </c>
      <c r="W172">
        <v>8.0154000000000006E-3</v>
      </c>
      <c r="X172">
        <v>2.2843E-3</v>
      </c>
      <c r="Y172" t="b">
        <f t="shared" si="76"/>
        <v>1</v>
      </c>
      <c r="Z172" s="178">
        <f t="shared" si="77"/>
        <v>0</v>
      </c>
      <c r="AA172" s="180">
        <f t="shared" si="78"/>
        <v>2.4320000013844378E-7</v>
      </c>
      <c r="AB172" s="180">
        <f t="shared" si="79"/>
        <v>0.99999854786716136</v>
      </c>
      <c r="AC172" s="180">
        <f t="shared" si="80"/>
        <v>0.99999177499150749</v>
      </c>
      <c r="AD172" t="s">
        <v>420</v>
      </c>
      <c r="AE172">
        <v>947131646</v>
      </c>
      <c r="AF172">
        <v>2.2843E-3</v>
      </c>
      <c r="AG172">
        <v>1730840.49</v>
      </c>
      <c r="AH172" t="b">
        <f t="shared" si="81"/>
        <v>1</v>
      </c>
      <c r="AI172" s="178">
        <f t="shared" si="82"/>
        <v>-0.25750446319580078</v>
      </c>
      <c r="AJ172" s="46">
        <f t="shared" si="83"/>
        <v>0.99999177499150749</v>
      </c>
      <c r="AK172" s="46">
        <f t="shared" si="84"/>
        <v>-1.8145584035664797E-3</v>
      </c>
      <c r="AL172" t="s">
        <v>420</v>
      </c>
      <c r="AM172">
        <v>3507</v>
      </c>
      <c r="AN172">
        <v>1581</v>
      </c>
      <c r="AO172">
        <v>2.2182162999999999</v>
      </c>
      <c r="AP172">
        <v>7.2376999999999997E-3</v>
      </c>
      <c r="AQ172" t="b">
        <f t="shared" si="85"/>
        <v>1</v>
      </c>
      <c r="AR172" s="178">
        <f t="shared" si="86"/>
        <v>0</v>
      </c>
      <c r="AS172" s="178">
        <f t="shared" si="87"/>
        <v>0</v>
      </c>
      <c r="AT172" s="179">
        <f t="shared" si="88"/>
        <v>0.99999999153122321</v>
      </c>
      <c r="AU172" s="179">
        <f t="shared" si="89"/>
        <v>0.99999631415384838</v>
      </c>
      <c r="AV172" t="s">
        <v>420</v>
      </c>
      <c r="AW172">
        <v>947131646</v>
      </c>
      <c r="AX172">
        <v>7.2376999999999997E-3</v>
      </c>
      <c r="AY172">
        <v>1371016</v>
      </c>
      <c r="AZ172" t="b">
        <f t="shared" si="90"/>
        <v>1</v>
      </c>
      <c r="BA172" s="178">
        <f t="shared" si="91"/>
        <v>-0.25750446319580078</v>
      </c>
      <c r="BB172" s="46">
        <f t="shared" si="92"/>
        <v>0.99999631415384838</v>
      </c>
      <c r="BC172" s="46">
        <f t="shared" si="93"/>
        <v>3.4223776310682297E-3</v>
      </c>
      <c r="BD172" t="s">
        <v>420</v>
      </c>
      <c r="BE172">
        <v>8676139</v>
      </c>
      <c r="BF172" t="b">
        <f t="shared" si="94"/>
        <v>1</v>
      </c>
      <c r="BG172" s="178">
        <f t="shared" si="95"/>
        <v>0</v>
      </c>
      <c r="BH172">
        <v>157</v>
      </c>
      <c r="BI172" t="s">
        <v>420</v>
      </c>
      <c r="BJ172">
        <v>8676139</v>
      </c>
      <c r="BK172">
        <v>1730840.49</v>
      </c>
      <c r="BL172">
        <v>1371016</v>
      </c>
      <c r="BM172">
        <v>11777995</v>
      </c>
      <c r="BN172" t="b">
        <f t="shared" si="96"/>
        <v>1</v>
      </c>
      <c r="BO172" s="46">
        <f t="shared" si="97"/>
        <v>0</v>
      </c>
      <c r="BP172" s="46">
        <f t="shared" si="98"/>
        <v>-1.8145584035664797E-3</v>
      </c>
      <c r="BQ172" s="46">
        <f t="shared" si="99"/>
        <v>3.4223776310682297E-3</v>
      </c>
      <c r="BR172" s="46">
        <f t="shared" si="100"/>
        <v>-0.48839217983186245</v>
      </c>
    </row>
    <row r="173" spans="1:70" x14ac:dyDescent="0.25">
      <c r="A173" s="41" t="s">
        <v>481</v>
      </c>
      <c r="B173" s="41" t="s">
        <v>192</v>
      </c>
      <c r="C173" s="84" t="s">
        <v>421</v>
      </c>
      <c r="D173" s="84"/>
      <c r="E173" s="84"/>
      <c r="F173" s="84"/>
      <c r="G173" s="42">
        <v>11388508</v>
      </c>
      <c r="H173" s="43">
        <v>2863</v>
      </c>
      <c r="I173" s="44">
        <v>1685</v>
      </c>
      <c r="J173" s="45">
        <v>3.5417544169999999</v>
      </c>
      <c r="K173" s="37">
        <f t="shared" si="69"/>
        <v>8.7857166724253175E-3</v>
      </c>
      <c r="L173" s="37">
        <f t="shared" si="70"/>
        <v>2.503848656613585E-3</v>
      </c>
      <c r="M173" s="38">
        <f t="shared" si="71"/>
        <v>1.6991097922848664</v>
      </c>
      <c r="N173" s="37">
        <f t="shared" si="72"/>
        <v>5.5439553693999531E-3</v>
      </c>
      <c r="O173" s="39">
        <f t="shared" si="68"/>
        <v>11388508</v>
      </c>
      <c r="P173" s="39">
        <f t="shared" si="73"/>
        <v>1897179.4400944526</v>
      </c>
      <c r="Q173" s="39">
        <f t="shared" si="74"/>
        <v>1050171.1151595814</v>
      </c>
      <c r="R173" s="39">
        <f t="shared" si="75"/>
        <v>14335858.555254035</v>
      </c>
      <c r="S173" t="s">
        <v>421</v>
      </c>
      <c r="T173">
        <v>1685</v>
      </c>
      <c r="U173">
        <v>3.5417540000000001</v>
      </c>
      <c r="V173">
        <v>2.4805999999999999E-3</v>
      </c>
      <c r="W173">
        <v>8.7857000000000005E-3</v>
      </c>
      <c r="X173">
        <v>2.5038E-3</v>
      </c>
      <c r="Y173" t="b">
        <f t="shared" si="76"/>
        <v>1</v>
      </c>
      <c r="Z173" s="178">
        <f t="shared" si="77"/>
        <v>0</v>
      </c>
      <c r="AA173" s="180">
        <f t="shared" si="78"/>
        <v>-4.1699999986377634E-7</v>
      </c>
      <c r="AB173" s="180">
        <f t="shared" si="79"/>
        <v>0.99999810232608921</v>
      </c>
      <c r="AC173" s="180">
        <f t="shared" si="80"/>
        <v>0.99998056727052709</v>
      </c>
      <c r="AD173" t="s">
        <v>421</v>
      </c>
      <c r="AE173">
        <v>947131646</v>
      </c>
      <c r="AF173">
        <v>2.5038E-3</v>
      </c>
      <c r="AG173">
        <v>1897179.44</v>
      </c>
      <c r="AH173" t="b">
        <f t="shared" si="81"/>
        <v>1</v>
      </c>
      <c r="AI173" s="178">
        <f t="shared" si="82"/>
        <v>-0.25750446319580078</v>
      </c>
      <c r="AJ173" s="46">
        <f t="shared" si="83"/>
        <v>0.99998056727052709</v>
      </c>
      <c r="AK173" s="46">
        <f t="shared" si="84"/>
        <v>-9.4452640041708946E-5</v>
      </c>
      <c r="AL173" t="s">
        <v>421</v>
      </c>
      <c r="AM173">
        <v>2863</v>
      </c>
      <c r="AN173">
        <v>1685</v>
      </c>
      <c r="AO173">
        <v>1.6991098</v>
      </c>
      <c r="AP173">
        <v>5.5440000000000003E-3</v>
      </c>
      <c r="AQ173" t="b">
        <f t="shared" si="85"/>
        <v>1</v>
      </c>
      <c r="AR173" s="178">
        <f t="shared" si="86"/>
        <v>0</v>
      </c>
      <c r="AS173" s="178">
        <f t="shared" si="87"/>
        <v>0</v>
      </c>
      <c r="AT173" s="179">
        <f t="shared" si="88"/>
        <v>1.0000000045406916</v>
      </c>
      <c r="AU173" s="179">
        <f t="shared" si="89"/>
        <v>1.000008050317341</v>
      </c>
      <c r="AV173" t="s">
        <v>421</v>
      </c>
      <c r="AW173">
        <v>947131646</v>
      </c>
      <c r="AX173">
        <v>5.5440000000000003E-3</v>
      </c>
      <c r="AY173">
        <v>1050171.1100000001</v>
      </c>
      <c r="AZ173" t="b">
        <f t="shared" si="90"/>
        <v>1</v>
      </c>
      <c r="BA173" s="178">
        <f t="shared" si="91"/>
        <v>-0.25750446319580078</v>
      </c>
      <c r="BB173" s="46">
        <f t="shared" si="92"/>
        <v>1.000008050317341</v>
      </c>
      <c r="BC173" s="46">
        <f t="shared" si="93"/>
        <v>-5.1595813129097223E-3</v>
      </c>
      <c r="BD173" t="s">
        <v>421</v>
      </c>
      <c r="BE173">
        <v>11388508</v>
      </c>
      <c r="BF173" t="b">
        <f t="shared" si="94"/>
        <v>1</v>
      </c>
      <c r="BG173" s="178">
        <f t="shared" si="95"/>
        <v>0</v>
      </c>
      <c r="BH173">
        <v>158</v>
      </c>
      <c r="BI173" t="s">
        <v>421</v>
      </c>
      <c r="BJ173">
        <v>11388508</v>
      </c>
      <c r="BK173">
        <v>1897179.44</v>
      </c>
      <c r="BL173">
        <v>1050171.1100000001</v>
      </c>
      <c r="BM173">
        <v>14335859</v>
      </c>
      <c r="BN173" t="b">
        <f t="shared" si="96"/>
        <v>1</v>
      </c>
      <c r="BO173" s="46">
        <f t="shared" si="97"/>
        <v>0</v>
      </c>
      <c r="BP173" s="46">
        <f t="shared" si="98"/>
        <v>-9.4452640041708946E-5</v>
      </c>
      <c r="BQ173" s="46">
        <f t="shared" si="99"/>
        <v>-5.1595813129097223E-3</v>
      </c>
      <c r="BR173" s="46">
        <f t="shared" si="100"/>
        <v>0.44474596530199051</v>
      </c>
    </row>
    <row r="174" spans="1:70" x14ac:dyDescent="0.25">
      <c r="A174" s="41" t="s">
        <v>481</v>
      </c>
      <c r="B174" s="41" t="s">
        <v>193</v>
      </c>
      <c r="C174" s="84" t="s">
        <v>422</v>
      </c>
      <c r="D174" s="84"/>
      <c r="E174" s="84"/>
      <c r="F174" s="84"/>
      <c r="G174" s="42">
        <v>6332126</v>
      </c>
      <c r="H174" s="43">
        <v>1632</v>
      </c>
      <c r="I174" s="44">
        <v>1966</v>
      </c>
      <c r="J174" s="45">
        <v>3.6993837555</v>
      </c>
      <c r="K174" s="37">
        <f t="shared" si="69"/>
        <v>1.0707097144739632E-2</v>
      </c>
      <c r="L174" s="37">
        <f t="shared" si="70"/>
        <v>3.051424465602168E-3</v>
      </c>
      <c r="M174" s="38">
        <f t="shared" si="71"/>
        <v>0.83011190233977616</v>
      </c>
      <c r="N174" s="37">
        <f t="shared" si="72"/>
        <v>2.7085379409124374E-3</v>
      </c>
      <c r="O174" s="39">
        <f t="shared" si="68"/>
        <v>6332126</v>
      </c>
      <c r="P174" s="39">
        <f t="shared" si="73"/>
        <v>2312080.5420289659</v>
      </c>
      <c r="Q174" s="39">
        <f t="shared" si="74"/>
        <v>513068.39978546149</v>
      </c>
      <c r="R174" s="39">
        <f t="shared" si="75"/>
        <v>9157274.9418144263</v>
      </c>
      <c r="S174" t="s">
        <v>422</v>
      </c>
      <c r="T174">
        <v>1966</v>
      </c>
      <c r="U174">
        <v>3.6993839999999998</v>
      </c>
      <c r="V174">
        <v>2.8942999999999998E-3</v>
      </c>
      <c r="W174">
        <v>1.0707100000000001E-2</v>
      </c>
      <c r="X174">
        <v>3.0514000000000001E-3</v>
      </c>
      <c r="Y174" t="b">
        <f t="shared" si="76"/>
        <v>1</v>
      </c>
      <c r="Z174" s="178">
        <f t="shared" si="77"/>
        <v>0</v>
      </c>
      <c r="AA174" s="180">
        <f t="shared" si="78"/>
        <v>2.4449999980191706E-7</v>
      </c>
      <c r="AB174" s="180">
        <f t="shared" si="79"/>
        <v>1.0000002666698853</v>
      </c>
      <c r="AC174" s="180">
        <f t="shared" si="80"/>
        <v>0.9999919822356923</v>
      </c>
      <c r="AD174" t="s">
        <v>422</v>
      </c>
      <c r="AE174">
        <v>947131646</v>
      </c>
      <c r="AF174">
        <v>3.0514000000000001E-3</v>
      </c>
      <c r="AG174">
        <v>2312080.54</v>
      </c>
      <c r="AH174" t="b">
        <f t="shared" si="81"/>
        <v>1</v>
      </c>
      <c r="AI174" s="178">
        <f t="shared" si="82"/>
        <v>-0.25750446319580078</v>
      </c>
      <c r="AJ174" s="46">
        <f t="shared" si="83"/>
        <v>0.9999919822356923</v>
      </c>
      <c r="AK174" s="46">
        <f t="shared" si="84"/>
        <v>-2.0289658568799496E-3</v>
      </c>
      <c r="AL174" t="s">
        <v>422</v>
      </c>
      <c r="AM174">
        <v>1632</v>
      </c>
      <c r="AN174">
        <v>1966</v>
      </c>
      <c r="AO174">
        <v>0.83011190000000001</v>
      </c>
      <c r="AP174">
        <v>2.7085E-3</v>
      </c>
      <c r="AQ174" t="b">
        <f t="shared" si="85"/>
        <v>1</v>
      </c>
      <c r="AR174" s="178">
        <f t="shared" si="86"/>
        <v>0</v>
      </c>
      <c r="AS174" s="178">
        <f t="shared" si="87"/>
        <v>0</v>
      </c>
      <c r="AT174" s="179">
        <f t="shared" si="88"/>
        <v>0.99999999718137256</v>
      </c>
      <c r="AU174" s="179">
        <f t="shared" si="89"/>
        <v>0.99998599210597561</v>
      </c>
      <c r="AV174" t="s">
        <v>422</v>
      </c>
      <c r="AW174">
        <v>947131646</v>
      </c>
      <c r="AX174">
        <v>2.7085E-3</v>
      </c>
      <c r="AY174">
        <v>513068.4</v>
      </c>
      <c r="AZ174" t="b">
        <f t="shared" si="90"/>
        <v>1</v>
      </c>
      <c r="BA174" s="178">
        <f t="shared" si="91"/>
        <v>-0.25750446319580078</v>
      </c>
      <c r="BB174" s="46">
        <f t="shared" si="92"/>
        <v>0.99998599210597561</v>
      </c>
      <c r="BC174" s="46">
        <f t="shared" si="93"/>
        <v>2.1453853696584702E-4</v>
      </c>
      <c r="BD174" t="s">
        <v>422</v>
      </c>
      <c r="BE174">
        <v>6332126</v>
      </c>
      <c r="BF174" t="b">
        <f t="shared" si="94"/>
        <v>1</v>
      </c>
      <c r="BG174" s="178">
        <f t="shared" si="95"/>
        <v>0</v>
      </c>
      <c r="BH174">
        <v>159</v>
      </c>
      <c r="BI174" t="s">
        <v>422</v>
      </c>
      <c r="BJ174">
        <v>6332126</v>
      </c>
      <c r="BK174">
        <v>2312080.54</v>
      </c>
      <c r="BL174">
        <v>513068.4</v>
      </c>
      <c r="BM174">
        <v>9157275</v>
      </c>
      <c r="BN174" t="b">
        <f t="shared" si="96"/>
        <v>1</v>
      </c>
      <c r="BO174" s="46">
        <f t="shared" si="97"/>
        <v>0</v>
      </c>
      <c r="BP174" s="46">
        <f t="shared" si="98"/>
        <v>-2.0289658568799496E-3</v>
      </c>
      <c r="BQ174" s="46">
        <f t="shared" si="99"/>
        <v>2.1453853696584702E-4</v>
      </c>
      <c r="BR174" s="46">
        <f t="shared" si="100"/>
        <v>5.8185573667287827E-2</v>
      </c>
    </row>
    <row r="175" spans="1:70" x14ac:dyDescent="0.25">
      <c r="A175" s="41" t="s">
        <v>481</v>
      </c>
      <c r="B175" s="41" t="s">
        <v>194</v>
      </c>
      <c r="C175" s="84" t="s">
        <v>423</v>
      </c>
      <c r="D175" s="84"/>
      <c r="E175" s="84"/>
      <c r="F175" s="84"/>
      <c r="G175" s="42">
        <v>3751542</v>
      </c>
      <c r="H175" s="43">
        <v>659</v>
      </c>
      <c r="I175" s="44">
        <v>551</v>
      </c>
      <c r="J175" s="45">
        <v>3.4784206639000002</v>
      </c>
      <c r="K175" s="37">
        <f t="shared" si="69"/>
        <v>2.8215811517823598E-3</v>
      </c>
      <c r="L175" s="37">
        <f t="shared" si="70"/>
        <v>8.0412474472230111E-4</v>
      </c>
      <c r="M175" s="38">
        <f t="shared" si="71"/>
        <v>1.1960072595281306</v>
      </c>
      <c r="N175" s="37">
        <f t="shared" si="72"/>
        <v>3.9024028337720502E-3</v>
      </c>
      <c r="O175" s="39">
        <f t="shared" si="68"/>
        <v>3751542</v>
      </c>
      <c r="P175" s="39">
        <f t="shared" si="73"/>
        <v>609289.59461218293</v>
      </c>
      <c r="Q175" s="39">
        <f t="shared" si="74"/>
        <v>739217.84406209434</v>
      </c>
      <c r="R175" s="39">
        <f t="shared" si="75"/>
        <v>5100049.4386742776</v>
      </c>
      <c r="S175" t="s">
        <v>423</v>
      </c>
      <c r="T175">
        <v>551</v>
      </c>
      <c r="U175">
        <v>3.478421</v>
      </c>
      <c r="V175">
        <v>8.1119999999999999E-4</v>
      </c>
      <c r="W175">
        <v>2.8216000000000001E-3</v>
      </c>
      <c r="X175">
        <v>8.0409999999999998E-4</v>
      </c>
      <c r="Y175" t="b">
        <f t="shared" si="76"/>
        <v>1</v>
      </c>
      <c r="Z175" s="178">
        <f t="shared" si="77"/>
        <v>0</v>
      </c>
      <c r="AA175" s="180">
        <f t="shared" si="78"/>
        <v>3.3609999983141847E-7</v>
      </c>
      <c r="AB175" s="180">
        <f t="shared" si="79"/>
        <v>1.0000066800196863</v>
      </c>
      <c r="AC175" s="180">
        <f t="shared" si="80"/>
        <v>0.99996922775668384</v>
      </c>
      <c r="AD175" t="s">
        <v>423</v>
      </c>
      <c r="AE175">
        <v>947131646</v>
      </c>
      <c r="AF175">
        <v>8.0409999999999998E-4</v>
      </c>
      <c r="AG175">
        <v>609289.59</v>
      </c>
      <c r="AH175" t="b">
        <f t="shared" si="81"/>
        <v>1</v>
      </c>
      <c r="AI175" s="178">
        <f t="shared" si="82"/>
        <v>-0.25750446319580078</v>
      </c>
      <c r="AJ175" s="46">
        <f t="shared" si="83"/>
        <v>0.99996922775668384</v>
      </c>
      <c r="AK175" s="46">
        <f t="shared" si="84"/>
        <v>-4.6121829655021429E-3</v>
      </c>
      <c r="AL175" t="s">
        <v>423</v>
      </c>
      <c r="AM175">
        <v>659</v>
      </c>
      <c r="AN175">
        <v>551</v>
      </c>
      <c r="AO175">
        <v>1.1960073</v>
      </c>
      <c r="AP175">
        <v>3.9023999999999999E-3</v>
      </c>
      <c r="AQ175" t="b">
        <f t="shared" si="85"/>
        <v>1</v>
      </c>
      <c r="AR175" s="178">
        <f t="shared" si="86"/>
        <v>0</v>
      </c>
      <c r="AS175" s="178">
        <f t="shared" si="87"/>
        <v>0</v>
      </c>
      <c r="AT175" s="179">
        <f t="shared" si="88"/>
        <v>1.0000000338391504</v>
      </c>
      <c r="AU175" s="179">
        <f t="shared" si="89"/>
        <v>0.99999927383917775</v>
      </c>
      <c r="AV175" t="s">
        <v>423</v>
      </c>
      <c r="AW175">
        <v>947131646</v>
      </c>
      <c r="AX175">
        <v>3.9023999999999999E-3</v>
      </c>
      <c r="AY175">
        <v>739217.84</v>
      </c>
      <c r="AZ175" t="b">
        <f t="shared" si="90"/>
        <v>1</v>
      </c>
      <c r="BA175" s="178">
        <f t="shared" si="91"/>
        <v>-0.25750446319580078</v>
      </c>
      <c r="BB175" s="46">
        <f t="shared" si="92"/>
        <v>0.99999927383917775</v>
      </c>
      <c r="BC175" s="46">
        <f t="shared" si="93"/>
        <v>-4.0620943764224648E-3</v>
      </c>
      <c r="BD175" t="s">
        <v>423</v>
      </c>
      <c r="BE175">
        <v>3751542</v>
      </c>
      <c r="BF175" t="b">
        <f t="shared" si="94"/>
        <v>1</v>
      </c>
      <c r="BG175" s="178">
        <f t="shared" si="95"/>
        <v>0</v>
      </c>
      <c r="BH175">
        <v>160</v>
      </c>
      <c r="BI175" t="s">
        <v>423</v>
      </c>
      <c r="BJ175">
        <v>3751542</v>
      </c>
      <c r="BK175">
        <v>609289.59</v>
      </c>
      <c r="BL175">
        <v>739217.84</v>
      </c>
      <c r="BM175">
        <v>5100049</v>
      </c>
      <c r="BN175" t="b">
        <f t="shared" si="96"/>
        <v>1</v>
      </c>
      <c r="BO175" s="46">
        <f t="shared" si="97"/>
        <v>0</v>
      </c>
      <c r="BP175" s="46">
        <f t="shared" si="98"/>
        <v>-4.6121829655021429E-3</v>
      </c>
      <c r="BQ175" s="46">
        <f t="shared" si="99"/>
        <v>-4.0620943764224648E-3</v>
      </c>
      <c r="BR175" s="46">
        <f t="shared" si="100"/>
        <v>-0.43867427762597799</v>
      </c>
    </row>
    <row r="176" spans="1:70" x14ac:dyDescent="0.25">
      <c r="A176" s="41" t="s">
        <v>481</v>
      </c>
      <c r="B176" s="41" t="s">
        <v>195</v>
      </c>
      <c r="C176" s="84" t="s">
        <v>424</v>
      </c>
      <c r="D176" s="84"/>
      <c r="E176" s="84"/>
      <c r="F176" s="84"/>
      <c r="G176" s="42">
        <v>13673510</v>
      </c>
      <c r="H176" s="43">
        <v>3729</v>
      </c>
      <c r="I176" s="44">
        <v>2070</v>
      </c>
      <c r="J176" s="45">
        <v>3.4477634876000001</v>
      </c>
      <c r="K176" s="37">
        <f t="shared" si="69"/>
        <v>1.0506707837454436E-2</v>
      </c>
      <c r="L176" s="37">
        <f t="shared" si="70"/>
        <v>2.9943153512802219E-3</v>
      </c>
      <c r="M176" s="38">
        <f t="shared" si="71"/>
        <v>1.8014492753623188</v>
      </c>
      <c r="N176" s="37">
        <f t="shared" si="72"/>
        <v>5.8778746542425741E-3</v>
      </c>
      <c r="O176" s="39">
        <f t="shared" si="68"/>
        <v>13673510</v>
      </c>
      <c r="P176" s="39">
        <f t="shared" si="73"/>
        <v>2268808.6624577236</v>
      </c>
      <c r="Q176" s="39">
        <f t="shared" si="74"/>
        <v>1113424.2195536057</v>
      </c>
      <c r="R176" s="39">
        <f t="shared" si="75"/>
        <v>17055742.882011328</v>
      </c>
      <c r="S176" t="s">
        <v>424</v>
      </c>
      <c r="T176">
        <v>2070</v>
      </c>
      <c r="U176">
        <v>3.4477630000000001</v>
      </c>
      <c r="V176">
        <v>3.0474E-3</v>
      </c>
      <c r="W176">
        <v>1.0506700000000001E-2</v>
      </c>
      <c r="X176">
        <v>2.9943000000000001E-3</v>
      </c>
      <c r="Y176" t="b">
        <f t="shared" si="76"/>
        <v>1</v>
      </c>
      <c r="Z176" s="178">
        <f t="shared" si="77"/>
        <v>0</v>
      </c>
      <c r="AA176" s="180">
        <f t="shared" si="78"/>
        <v>-4.875999999320868E-7</v>
      </c>
      <c r="AB176" s="180">
        <f t="shared" si="79"/>
        <v>0.99999925405231049</v>
      </c>
      <c r="AC176" s="180">
        <f t="shared" si="80"/>
        <v>0.99999487319189162</v>
      </c>
      <c r="AD176" t="s">
        <v>424</v>
      </c>
      <c r="AE176">
        <v>947131646</v>
      </c>
      <c r="AF176">
        <v>2.9943000000000001E-3</v>
      </c>
      <c r="AG176">
        <v>2268808.66</v>
      </c>
      <c r="AH176" t="b">
        <f t="shared" si="81"/>
        <v>1</v>
      </c>
      <c r="AI176" s="178">
        <f t="shared" si="82"/>
        <v>-0.25750446319580078</v>
      </c>
      <c r="AJ176" s="46">
        <f t="shared" si="83"/>
        <v>0.99999487319189162</v>
      </c>
      <c r="AK176" s="46">
        <f t="shared" si="84"/>
        <v>-2.4577234871685505E-3</v>
      </c>
      <c r="AL176" t="s">
        <v>424</v>
      </c>
      <c r="AM176">
        <v>3729</v>
      </c>
      <c r="AN176">
        <v>2070</v>
      </c>
      <c r="AO176">
        <v>1.8014493</v>
      </c>
      <c r="AP176">
        <v>5.8779000000000001E-3</v>
      </c>
      <c r="AQ176" t="b">
        <f t="shared" si="85"/>
        <v>1</v>
      </c>
      <c r="AR176" s="178">
        <f t="shared" si="86"/>
        <v>0</v>
      </c>
      <c r="AS176" s="178">
        <f t="shared" si="87"/>
        <v>0</v>
      </c>
      <c r="AT176" s="179">
        <f t="shared" si="88"/>
        <v>1.000000013676589</v>
      </c>
      <c r="AU176" s="179">
        <f t="shared" si="89"/>
        <v>1.0000043120615727</v>
      </c>
      <c r="AV176" t="s">
        <v>424</v>
      </c>
      <c r="AW176">
        <v>947131646</v>
      </c>
      <c r="AX176">
        <v>5.8779000000000001E-3</v>
      </c>
      <c r="AY176">
        <v>1113424.22</v>
      </c>
      <c r="AZ176" t="b">
        <f t="shared" si="90"/>
        <v>1</v>
      </c>
      <c r="BA176" s="178">
        <f t="shared" si="91"/>
        <v>-0.25750446319580078</v>
      </c>
      <c r="BB176" s="46">
        <f t="shared" si="92"/>
        <v>1.0000043120615727</v>
      </c>
      <c r="BC176" s="46">
        <f t="shared" si="93"/>
        <v>4.4639431871473789E-4</v>
      </c>
      <c r="BD176" t="s">
        <v>424</v>
      </c>
      <c r="BE176">
        <v>13673510</v>
      </c>
      <c r="BF176" t="b">
        <f t="shared" si="94"/>
        <v>1</v>
      </c>
      <c r="BG176" s="178">
        <f t="shared" si="95"/>
        <v>0</v>
      </c>
      <c r="BH176">
        <v>161</v>
      </c>
      <c r="BI176" t="s">
        <v>424</v>
      </c>
      <c r="BJ176">
        <v>13673510</v>
      </c>
      <c r="BK176">
        <v>2268808.66</v>
      </c>
      <c r="BL176">
        <v>1113424.22</v>
      </c>
      <c r="BM176">
        <v>17055743</v>
      </c>
      <c r="BN176" t="b">
        <f t="shared" si="96"/>
        <v>1</v>
      </c>
      <c r="BO176" s="46">
        <f t="shared" si="97"/>
        <v>0</v>
      </c>
      <c r="BP176" s="46">
        <f t="shared" si="98"/>
        <v>-2.4577234871685505E-3</v>
      </c>
      <c r="BQ176" s="46">
        <f t="shared" si="99"/>
        <v>4.4639431871473789E-4</v>
      </c>
      <c r="BR176" s="46">
        <f t="shared" si="100"/>
        <v>0.11798867210745811</v>
      </c>
    </row>
    <row r="177" spans="1:70" x14ac:dyDescent="0.25">
      <c r="A177" s="41" t="s">
        <v>481</v>
      </c>
      <c r="B177" s="41" t="s">
        <v>196</v>
      </c>
      <c r="C177" s="84" t="s">
        <v>425</v>
      </c>
      <c r="D177" s="84"/>
      <c r="E177" s="84"/>
      <c r="F177" s="84"/>
      <c r="G177" s="42">
        <v>6788278</v>
      </c>
      <c r="H177" s="43">
        <v>2255</v>
      </c>
      <c r="I177" s="44">
        <v>1791</v>
      </c>
      <c r="J177" s="45">
        <v>3.7093520598</v>
      </c>
      <c r="K177" s="37">
        <f t="shared" si="69"/>
        <v>9.7803069467453201E-3</v>
      </c>
      <c r="L177" s="37">
        <f t="shared" si="70"/>
        <v>2.7872977610051588E-3</v>
      </c>
      <c r="M177" s="38">
        <f t="shared" si="71"/>
        <v>1.259073143495254</v>
      </c>
      <c r="N177" s="37">
        <f t="shared" si="72"/>
        <v>4.1081779094222937E-3</v>
      </c>
      <c r="O177" s="39">
        <f t="shared" si="68"/>
        <v>6788278</v>
      </c>
      <c r="P177" s="39">
        <f t="shared" si="73"/>
        <v>2111950.3335925378</v>
      </c>
      <c r="Q177" s="39">
        <f t="shared" si="74"/>
        <v>778197.06129396986</v>
      </c>
      <c r="R177" s="39">
        <f t="shared" si="75"/>
        <v>9678425.3948865086</v>
      </c>
      <c r="S177" t="s">
        <v>425</v>
      </c>
      <c r="T177">
        <v>1791</v>
      </c>
      <c r="U177">
        <v>3.709352</v>
      </c>
      <c r="V177">
        <v>2.6367000000000001E-3</v>
      </c>
      <c r="W177">
        <v>9.7803000000000005E-3</v>
      </c>
      <c r="X177">
        <v>2.7872999999999999E-3</v>
      </c>
      <c r="Y177" t="b">
        <f t="shared" si="76"/>
        <v>1</v>
      </c>
      <c r="Z177" s="178">
        <f t="shared" si="77"/>
        <v>0</v>
      </c>
      <c r="AA177" s="180">
        <f t="shared" si="78"/>
        <v>-5.9800000062892877E-8</v>
      </c>
      <c r="AB177" s="180">
        <f t="shared" si="79"/>
        <v>0.99999928972113483</v>
      </c>
      <c r="AC177" s="180">
        <f t="shared" si="80"/>
        <v>1.0000008032851289</v>
      </c>
      <c r="AD177" t="s">
        <v>425</v>
      </c>
      <c r="AE177">
        <v>947131646</v>
      </c>
      <c r="AF177">
        <v>2.7872999999999999E-3</v>
      </c>
      <c r="AG177">
        <v>2111950.33</v>
      </c>
      <c r="AH177" t="b">
        <f t="shared" si="81"/>
        <v>1</v>
      </c>
      <c r="AI177" s="178">
        <f t="shared" si="82"/>
        <v>-0.25750446319580078</v>
      </c>
      <c r="AJ177" s="46">
        <f t="shared" si="83"/>
        <v>1.0000008032851289</v>
      </c>
      <c r="AK177" s="46">
        <f t="shared" si="84"/>
        <v>-3.5925377160310745E-3</v>
      </c>
      <c r="AL177" t="s">
        <v>425</v>
      </c>
      <c r="AM177">
        <v>2255</v>
      </c>
      <c r="AN177">
        <v>1791</v>
      </c>
      <c r="AO177">
        <v>1.2590730999999999</v>
      </c>
      <c r="AP177">
        <v>4.1082000000000002E-3</v>
      </c>
      <c r="AQ177" t="b">
        <f t="shared" si="85"/>
        <v>1</v>
      </c>
      <c r="AR177" s="178">
        <f t="shared" si="86"/>
        <v>0</v>
      </c>
      <c r="AS177" s="178">
        <f t="shared" si="87"/>
        <v>0</v>
      </c>
      <c r="AT177" s="179">
        <f t="shared" si="88"/>
        <v>0.99999996545454539</v>
      </c>
      <c r="AU177" s="179">
        <f t="shared" si="89"/>
        <v>1.0000053772203137</v>
      </c>
      <c r="AV177" t="s">
        <v>425</v>
      </c>
      <c r="AW177">
        <v>947131646</v>
      </c>
      <c r="AX177">
        <v>4.1082000000000002E-3</v>
      </c>
      <c r="AY177">
        <v>778197.06</v>
      </c>
      <c r="AZ177" t="b">
        <f t="shared" si="90"/>
        <v>1</v>
      </c>
      <c r="BA177" s="178">
        <f t="shared" si="91"/>
        <v>-0.25750446319580078</v>
      </c>
      <c r="BB177" s="46">
        <f t="shared" si="92"/>
        <v>1.0000053772203137</v>
      </c>
      <c r="BC177" s="46">
        <f t="shared" si="93"/>
        <v>-1.2939698062837124E-3</v>
      </c>
      <c r="BD177" t="s">
        <v>425</v>
      </c>
      <c r="BE177">
        <v>6788278</v>
      </c>
      <c r="BF177" t="b">
        <f t="shared" si="94"/>
        <v>1</v>
      </c>
      <c r="BG177" s="178">
        <f t="shared" si="95"/>
        <v>0</v>
      </c>
      <c r="BH177">
        <v>162</v>
      </c>
      <c r="BI177" t="s">
        <v>425</v>
      </c>
      <c r="BJ177">
        <v>6788278</v>
      </c>
      <c r="BK177">
        <v>2111950.33</v>
      </c>
      <c r="BL177">
        <v>778197.06</v>
      </c>
      <c r="BM177">
        <v>9678425</v>
      </c>
      <c r="BN177" t="b">
        <f t="shared" si="96"/>
        <v>1</v>
      </c>
      <c r="BO177" s="46">
        <f t="shared" si="97"/>
        <v>0</v>
      </c>
      <c r="BP177" s="46">
        <f t="shared" si="98"/>
        <v>-3.5925377160310745E-3</v>
      </c>
      <c r="BQ177" s="46">
        <f t="shared" si="99"/>
        <v>-1.2939698062837124E-3</v>
      </c>
      <c r="BR177" s="46">
        <f t="shared" si="100"/>
        <v>-0.39488650858402252</v>
      </c>
    </row>
    <row r="178" spans="1:70" x14ac:dyDescent="0.25">
      <c r="A178" s="41" t="s">
        <v>481</v>
      </c>
      <c r="B178" s="41" t="s">
        <v>197</v>
      </c>
      <c r="C178" s="84" t="s">
        <v>426</v>
      </c>
      <c r="D178" s="84"/>
      <c r="E178" s="84"/>
      <c r="F178" s="84"/>
      <c r="G178" s="42">
        <v>4004544</v>
      </c>
      <c r="H178" s="43">
        <v>3931</v>
      </c>
      <c r="I178" s="44">
        <v>1898</v>
      </c>
      <c r="J178" s="45">
        <v>3.4687421497000002</v>
      </c>
      <c r="K178" s="37">
        <f t="shared" si="69"/>
        <v>9.6923049519933233E-3</v>
      </c>
      <c r="L178" s="37">
        <f t="shared" si="70"/>
        <v>2.7622179997796839E-3</v>
      </c>
      <c r="M178" s="38">
        <f t="shared" si="71"/>
        <v>2.0711275026343521</v>
      </c>
      <c r="N178" s="37">
        <f t="shared" si="72"/>
        <v>6.7577966362614914E-3</v>
      </c>
      <c r="O178" s="39">
        <f t="shared" si="68"/>
        <v>4004544</v>
      </c>
      <c r="P178" s="39">
        <f t="shared" si="73"/>
        <v>2092947.2651627546</v>
      </c>
      <c r="Q178" s="39">
        <f t="shared" si="74"/>
        <v>1280104.6106351542</v>
      </c>
      <c r="R178" s="39">
        <f t="shared" si="75"/>
        <v>7377595.8757979088</v>
      </c>
      <c r="S178" t="s">
        <v>426</v>
      </c>
      <c r="T178">
        <v>1898</v>
      </c>
      <c r="U178">
        <v>3.4687420000000002</v>
      </c>
      <c r="V178">
        <v>2.7942000000000002E-3</v>
      </c>
      <c r="W178">
        <v>9.6922999999999992E-3</v>
      </c>
      <c r="X178">
        <v>2.7621999999999998E-3</v>
      </c>
      <c r="Y178" t="b">
        <f t="shared" si="76"/>
        <v>1</v>
      </c>
      <c r="Z178" s="178">
        <f t="shared" si="77"/>
        <v>0</v>
      </c>
      <c r="AA178" s="180">
        <f t="shared" si="78"/>
        <v>-1.4969999995173566E-7</v>
      </c>
      <c r="AB178" s="180">
        <f t="shared" si="79"/>
        <v>0.99999948907990943</v>
      </c>
      <c r="AC178" s="180">
        <f t="shared" si="80"/>
        <v>0.99999348357744189</v>
      </c>
      <c r="AD178" t="s">
        <v>426</v>
      </c>
      <c r="AE178">
        <v>947131646</v>
      </c>
      <c r="AF178">
        <v>2.7621999999999998E-3</v>
      </c>
      <c r="AG178">
        <v>2092947.26</v>
      </c>
      <c r="AH178" t="b">
        <f t="shared" si="81"/>
        <v>1</v>
      </c>
      <c r="AI178" s="178">
        <f t="shared" si="82"/>
        <v>-0.25750446319580078</v>
      </c>
      <c r="AJ178" s="46">
        <f t="shared" si="83"/>
        <v>0.99999348357744189</v>
      </c>
      <c r="AK178" s="46">
        <f t="shared" si="84"/>
        <v>-5.1627545617520809E-3</v>
      </c>
      <c r="AL178" t="s">
        <v>426</v>
      </c>
      <c r="AM178">
        <v>3931</v>
      </c>
      <c r="AN178">
        <v>1898</v>
      </c>
      <c r="AO178">
        <v>2.0711274999999998</v>
      </c>
      <c r="AP178">
        <v>6.7577999999999996E-3</v>
      </c>
      <c r="AQ178" t="b">
        <f t="shared" si="85"/>
        <v>1</v>
      </c>
      <c r="AR178" s="178">
        <f t="shared" si="86"/>
        <v>0</v>
      </c>
      <c r="AS178" s="178">
        <f t="shared" si="87"/>
        <v>0</v>
      </c>
      <c r="AT178" s="179">
        <f t="shared" si="88"/>
        <v>0.99999999872805889</v>
      </c>
      <c r="AU178" s="179">
        <f t="shared" si="89"/>
        <v>1.0000004977566934</v>
      </c>
      <c r="AV178" t="s">
        <v>426</v>
      </c>
      <c r="AW178">
        <v>947131646</v>
      </c>
      <c r="AX178">
        <v>6.7577999999999996E-3</v>
      </c>
      <c r="AY178">
        <v>1280104.6100000001</v>
      </c>
      <c r="AZ178" t="b">
        <f t="shared" si="90"/>
        <v>1</v>
      </c>
      <c r="BA178" s="178">
        <f t="shared" si="91"/>
        <v>-0.25750446319580078</v>
      </c>
      <c r="BB178" s="46">
        <f t="shared" si="92"/>
        <v>1.0000004977566934</v>
      </c>
      <c r="BC178" s="46">
        <f t="shared" si="93"/>
        <v>-6.3515407964587212E-4</v>
      </c>
      <c r="BD178" t="s">
        <v>426</v>
      </c>
      <c r="BE178">
        <v>4004544</v>
      </c>
      <c r="BF178" t="b">
        <f t="shared" si="94"/>
        <v>1</v>
      </c>
      <c r="BG178" s="178">
        <f t="shared" si="95"/>
        <v>0</v>
      </c>
      <c r="BH178">
        <v>163</v>
      </c>
      <c r="BI178" t="s">
        <v>426</v>
      </c>
      <c r="BJ178">
        <v>4004544</v>
      </c>
      <c r="BK178">
        <v>2092947.26</v>
      </c>
      <c r="BL178">
        <v>1280104.6100000001</v>
      </c>
      <c r="BM178">
        <v>7377596</v>
      </c>
      <c r="BN178" t="b">
        <f t="shared" si="96"/>
        <v>1</v>
      </c>
      <c r="BO178" s="46">
        <f t="shared" si="97"/>
        <v>0</v>
      </c>
      <c r="BP178" s="46">
        <f t="shared" si="98"/>
        <v>-5.1627545617520809E-3</v>
      </c>
      <c r="BQ178" s="46">
        <f t="shared" si="99"/>
        <v>-6.3515407964587212E-4</v>
      </c>
      <c r="BR178" s="46">
        <f t="shared" si="100"/>
        <v>0.12420209124684334</v>
      </c>
    </row>
    <row r="179" spans="1:70" x14ac:dyDescent="0.25">
      <c r="A179" s="41" t="s">
        <v>481</v>
      </c>
      <c r="B179" s="41" t="s">
        <v>198</v>
      </c>
      <c r="C179" s="84" t="s">
        <v>427</v>
      </c>
      <c r="D179" s="84"/>
      <c r="E179" s="84"/>
      <c r="F179" s="84"/>
      <c r="G179" s="42">
        <v>43750325</v>
      </c>
      <c r="H179" s="43">
        <v>13333</v>
      </c>
      <c r="I179" s="44">
        <v>8349</v>
      </c>
      <c r="J179" s="45">
        <v>3.4827444559999998</v>
      </c>
      <c r="K179" s="37">
        <f t="shared" si="69"/>
        <v>4.2807012052892224E-2</v>
      </c>
      <c r="L179" s="37">
        <f t="shared" si="70"/>
        <v>1.2199605748575525E-2</v>
      </c>
      <c r="M179" s="38">
        <f t="shared" si="71"/>
        <v>1.5969577194873636</v>
      </c>
      <c r="N179" s="37">
        <f t="shared" si="72"/>
        <v>5.2106475778419476E-3</v>
      </c>
      <c r="O179" s="39">
        <f t="shared" si="68"/>
        <v>43750325</v>
      </c>
      <c r="P179" s="39">
        <f t="shared" si="73"/>
        <v>9243706.141072683</v>
      </c>
      <c r="Q179" s="39">
        <f t="shared" si="74"/>
        <v>987033.84369382425</v>
      </c>
      <c r="R179" s="39">
        <f t="shared" si="75"/>
        <v>53981064.984766506</v>
      </c>
      <c r="S179" t="s">
        <v>427</v>
      </c>
      <c r="T179">
        <v>8349</v>
      </c>
      <c r="U179">
        <v>3.4827439999999998</v>
      </c>
      <c r="V179">
        <v>1.22912E-2</v>
      </c>
      <c r="W179">
        <v>4.2806999999999998E-2</v>
      </c>
      <c r="X179">
        <v>1.21996E-2</v>
      </c>
      <c r="Y179" t="b">
        <f t="shared" si="76"/>
        <v>1</v>
      </c>
      <c r="Z179" s="178">
        <f t="shared" si="77"/>
        <v>0</v>
      </c>
      <c r="AA179" s="180">
        <f t="shared" si="78"/>
        <v>-4.5599999998202634E-7</v>
      </c>
      <c r="AB179" s="180">
        <f t="shared" si="79"/>
        <v>0.99999971843649793</v>
      </c>
      <c r="AC179" s="180">
        <f t="shared" si="80"/>
        <v>0.99999952879005738</v>
      </c>
      <c r="AD179" t="s">
        <v>427</v>
      </c>
      <c r="AE179">
        <v>947131646</v>
      </c>
      <c r="AF179">
        <v>1.21996E-2</v>
      </c>
      <c r="AG179">
        <v>9243706.1400000006</v>
      </c>
      <c r="AH179" t="b">
        <f t="shared" si="81"/>
        <v>1</v>
      </c>
      <c r="AI179" s="178">
        <f t="shared" si="82"/>
        <v>-0.25750446319580078</v>
      </c>
      <c r="AJ179" s="46">
        <f t="shared" si="83"/>
        <v>0.99999952879005738</v>
      </c>
      <c r="AK179" s="46">
        <f t="shared" si="84"/>
        <v>-1.0726824402809143E-3</v>
      </c>
      <c r="AL179" t="s">
        <v>427</v>
      </c>
      <c r="AM179">
        <v>13333</v>
      </c>
      <c r="AN179">
        <v>8349</v>
      </c>
      <c r="AO179">
        <v>1.5969576999999999</v>
      </c>
      <c r="AP179">
        <v>5.2106000000000001E-3</v>
      </c>
      <c r="AQ179" t="b">
        <f t="shared" si="85"/>
        <v>1</v>
      </c>
      <c r="AR179" s="178">
        <f t="shared" si="86"/>
        <v>0</v>
      </c>
      <c r="AS179" s="178">
        <f t="shared" si="87"/>
        <v>0</v>
      </c>
      <c r="AT179" s="179">
        <f t="shared" si="88"/>
        <v>0.9999999877971949</v>
      </c>
      <c r="AU179" s="179">
        <f t="shared" si="89"/>
        <v>0.99999086911151891</v>
      </c>
      <c r="AV179" t="s">
        <v>427</v>
      </c>
      <c r="AW179">
        <v>947131646</v>
      </c>
      <c r="AX179">
        <v>5.2106000000000001E-3</v>
      </c>
      <c r="AY179">
        <v>987033.84</v>
      </c>
      <c r="AZ179" t="b">
        <f t="shared" si="90"/>
        <v>1</v>
      </c>
      <c r="BA179" s="178">
        <f t="shared" si="91"/>
        <v>-0.25750446319580078</v>
      </c>
      <c r="BB179" s="46">
        <f t="shared" si="92"/>
        <v>0.99999086911151891</v>
      </c>
      <c r="BC179" s="46">
        <f t="shared" si="93"/>
        <v>-3.69382428470999E-3</v>
      </c>
      <c r="BD179" t="s">
        <v>427</v>
      </c>
      <c r="BE179">
        <v>43750325</v>
      </c>
      <c r="BF179" t="b">
        <f t="shared" si="94"/>
        <v>1</v>
      </c>
      <c r="BG179" s="178">
        <f t="shared" si="95"/>
        <v>0</v>
      </c>
      <c r="BH179">
        <v>164</v>
      </c>
      <c r="BI179" t="s">
        <v>427</v>
      </c>
      <c r="BJ179">
        <v>43750325</v>
      </c>
      <c r="BK179">
        <v>9243706.1400000006</v>
      </c>
      <c r="BL179">
        <v>987033.84</v>
      </c>
      <c r="BM179">
        <v>53981065</v>
      </c>
      <c r="BN179" t="b">
        <f t="shared" si="96"/>
        <v>1</v>
      </c>
      <c r="BO179" s="46">
        <f t="shared" si="97"/>
        <v>0</v>
      </c>
      <c r="BP179" s="46">
        <f t="shared" si="98"/>
        <v>-1.0726824402809143E-3</v>
      </c>
      <c r="BQ179" s="46">
        <f t="shared" si="99"/>
        <v>-3.69382428470999E-3</v>
      </c>
      <c r="BR179" s="46">
        <f t="shared" si="100"/>
        <v>1.5233494341373444E-2</v>
      </c>
    </row>
    <row r="180" spans="1:70" x14ac:dyDescent="0.25">
      <c r="A180" s="41" t="s">
        <v>481</v>
      </c>
      <c r="B180" s="41" t="s">
        <v>199</v>
      </c>
      <c r="C180" s="84" t="s">
        <v>428</v>
      </c>
      <c r="D180" s="84"/>
      <c r="E180" s="84"/>
      <c r="F180" s="84"/>
      <c r="G180" s="42">
        <v>1536039</v>
      </c>
      <c r="H180" s="43">
        <v>618</v>
      </c>
      <c r="I180" s="44">
        <v>452</v>
      </c>
      <c r="J180" s="45">
        <v>3.4512317277000002</v>
      </c>
      <c r="K180" s="37">
        <f t="shared" si="69"/>
        <v>2.296526173646337E-3</v>
      </c>
      <c r="L180" s="37">
        <f t="shared" si="70"/>
        <v>6.5448889250089768E-4</v>
      </c>
      <c r="M180" s="38">
        <f t="shared" si="71"/>
        <v>1.3672566371681416</v>
      </c>
      <c r="N180" s="37">
        <f t="shared" si="72"/>
        <v>4.4611653757717883E-3</v>
      </c>
      <c r="O180" s="39">
        <f t="shared" si="68"/>
        <v>1536039</v>
      </c>
      <c r="P180" s="39">
        <f t="shared" si="73"/>
        <v>495909.7137693009</v>
      </c>
      <c r="Q180" s="39">
        <f t="shared" si="74"/>
        <v>845062.1813163422</v>
      </c>
      <c r="R180" s="39">
        <f t="shared" si="75"/>
        <v>2877010.895085643</v>
      </c>
      <c r="S180" t="s">
        <v>428</v>
      </c>
      <c r="T180">
        <v>452</v>
      </c>
      <c r="U180">
        <v>3.4512320000000001</v>
      </c>
      <c r="V180">
        <v>6.6540000000000002E-4</v>
      </c>
      <c r="W180">
        <v>2.2964999999999999E-3</v>
      </c>
      <c r="X180">
        <v>6.5450000000000003E-4</v>
      </c>
      <c r="Y180" t="b">
        <f t="shared" si="76"/>
        <v>1</v>
      </c>
      <c r="Z180" s="178">
        <f t="shared" si="77"/>
        <v>0</v>
      </c>
      <c r="AA180" s="180">
        <f t="shared" si="78"/>
        <v>2.7229999988165332E-7</v>
      </c>
      <c r="AB180" s="180">
        <f t="shared" si="79"/>
        <v>0.99998860294011127</v>
      </c>
      <c r="AC180" s="180">
        <f t="shared" si="80"/>
        <v>1.0000169712568534</v>
      </c>
      <c r="AD180" t="s">
        <v>428</v>
      </c>
      <c r="AE180">
        <v>947131646</v>
      </c>
      <c r="AF180">
        <v>6.5450000000000003E-4</v>
      </c>
      <c r="AG180">
        <v>495909.71</v>
      </c>
      <c r="AH180" t="b">
        <f t="shared" si="81"/>
        <v>1</v>
      </c>
      <c r="AI180" s="178">
        <f t="shared" si="82"/>
        <v>-0.25750446319580078</v>
      </c>
      <c r="AJ180" s="46">
        <f t="shared" si="83"/>
        <v>1.0000169712568534</v>
      </c>
      <c r="AK180" s="46">
        <f t="shared" si="84"/>
        <v>-3.7693008780479431E-3</v>
      </c>
      <c r="AL180" t="s">
        <v>428</v>
      </c>
      <c r="AM180">
        <v>618</v>
      </c>
      <c r="AN180">
        <v>452</v>
      </c>
      <c r="AO180">
        <v>1.3672565999999999</v>
      </c>
      <c r="AP180">
        <v>4.4612000000000002E-3</v>
      </c>
      <c r="AQ180" t="b">
        <f t="shared" si="85"/>
        <v>1</v>
      </c>
      <c r="AR180" s="178">
        <f t="shared" si="86"/>
        <v>0</v>
      </c>
      <c r="AS180" s="178">
        <f t="shared" si="87"/>
        <v>0</v>
      </c>
      <c r="AT180" s="179">
        <f t="shared" si="88"/>
        <v>0.99999997281553388</v>
      </c>
      <c r="AU180" s="179">
        <f t="shared" si="89"/>
        <v>1.0000077612518916</v>
      </c>
      <c r="AV180" t="s">
        <v>428</v>
      </c>
      <c r="AW180">
        <v>947131646</v>
      </c>
      <c r="AX180">
        <v>4.4612000000000002E-3</v>
      </c>
      <c r="AY180">
        <v>845062.18</v>
      </c>
      <c r="AZ180" t="b">
        <f t="shared" si="90"/>
        <v>1</v>
      </c>
      <c r="BA180" s="178">
        <f t="shared" si="91"/>
        <v>-0.25750446319580078</v>
      </c>
      <c r="BB180" s="46">
        <f t="shared" si="92"/>
        <v>1.0000077612518916</v>
      </c>
      <c r="BC180" s="46">
        <f t="shared" si="93"/>
        <v>-1.3163421535864472E-3</v>
      </c>
      <c r="BD180" t="s">
        <v>428</v>
      </c>
      <c r="BE180">
        <v>1536039</v>
      </c>
      <c r="BF180" t="b">
        <f t="shared" si="94"/>
        <v>1</v>
      </c>
      <c r="BG180" s="178">
        <f t="shared" si="95"/>
        <v>0</v>
      </c>
      <c r="BH180">
        <v>165</v>
      </c>
      <c r="BI180" t="s">
        <v>428</v>
      </c>
      <c r="BJ180">
        <v>1536039</v>
      </c>
      <c r="BK180">
        <v>495909.71</v>
      </c>
      <c r="BL180">
        <v>845062.18</v>
      </c>
      <c r="BM180">
        <v>2877011</v>
      </c>
      <c r="BN180" t="b">
        <f t="shared" si="96"/>
        <v>1</v>
      </c>
      <c r="BO180" s="46">
        <f t="shared" si="97"/>
        <v>0</v>
      </c>
      <c r="BP180" s="46">
        <f t="shared" si="98"/>
        <v>-3.7693008780479431E-3</v>
      </c>
      <c r="BQ180" s="46">
        <f t="shared" si="99"/>
        <v>-1.3163421535864472E-3</v>
      </c>
      <c r="BR180" s="46">
        <f t="shared" si="100"/>
        <v>0.10491435695439577</v>
      </c>
    </row>
    <row r="181" spans="1:70" x14ac:dyDescent="0.25">
      <c r="A181" s="41" t="s">
        <v>481</v>
      </c>
      <c r="B181" s="41" t="s">
        <v>200</v>
      </c>
      <c r="C181" s="84" t="s">
        <v>429</v>
      </c>
      <c r="D181" s="84"/>
      <c r="E181" s="84"/>
      <c r="F181" s="84"/>
      <c r="G181" s="42">
        <v>8180482</v>
      </c>
      <c r="H181" s="43">
        <v>1801</v>
      </c>
      <c r="I181" s="44">
        <v>1896</v>
      </c>
      <c r="J181" s="45">
        <v>3.5677391487999999</v>
      </c>
      <c r="K181" s="37">
        <f t="shared" si="69"/>
        <v>9.9584161569878163E-3</v>
      </c>
      <c r="L181" s="37">
        <f t="shared" si="70"/>
        <v>2.8380572520545185E-3</v>
      </c>
      <c r="M181" s="38">
        <f t="shared" si="71"/>
        <v>0.94989451476793252</v>
      </c>
      <c r="N181" s="37">
        <f t="shared" si="72"/>
        <v>3.0993716941796869E-3</v>
      </c>
      <c r="O181" s="39">
        <f t="shared" si="68"/>
        <v>8180482</v>
      </c>
      <c r="P181" s="39">
        <f t="shared" si="73"/>
        <v>2150411.0698491568</v>
      </c>
      <c r="Q181" s="39">
        <f t="shared" si="74"/>
        <v>587102.60301446333</v>
      </c>
      <c r="R181" s="39">
        <f t="shared" si="75"/>
        <v>10917995.672863619</v>
      </c>
      <c r="S181" t="s">
        <v>429</v>
      </c>
      <c r="T181">
        <v>1896</v>
      </c>
      <c r="U181">
        <v>3.567739</v>
      </c>
      <c r="V181">
        <v>2.7912000000000002E-3</v>
      </c>
      <c r="W181">
        <v>9.9583999999999992E-3</v>
      </c>
      <c r="X181">
        <v>2.8381000000000001E-3</v>
      </c>
      <c r="Y181" t="b">
        <f t="shared" si="76"/>
        <v>1</v>
      </c>
      <c r="Z181" s="178">
        <f t="shared" si="77"/>
        <v>0</v>
      </c>
      <c r="AA181" s="180">
        <f t="shared" si="78"/>
        <v>-1.4879999987726933E-7</v>
      </c>
      <c r="AB181" s="180">
        <f t="shared" si="79"/>
        <v>0.9999983775544663</v>
      </c>
      <c r="AC181" s="180">
        <f t="shared" si="80"/>
        <v>1.000015062397156</v>
      </c>
      <c r="AD181" t="s">
        <v>429</v>
      </c>
      <c r="AE181">
        <v>947131646</v>
      </c>
      <c r="AF181">
        <v>2.8381000000000001E-3</v>
      </c>
      <c r="AG181">
        <v>2150411.0699999998</v>
      </c>
      <c r="AH181" t="b">
        <f t="shared" si="81"/>
        <v>1</v>
      </c>
      <c r="AI181" s="178">
        <f t="shared" si="82"/>
        <v>-0.25750446319580078</v>
      </c>
      <c r="AJ181" s="46">
        <f t="shared" si="83"/>
        <v>1.000015062397156</v>
      </c>
      <c r="AK181" s="46">
        <f t="shared" si="84"/>
        <v>1.508430577814579E-4</v>
      </c>
      <c r="AL181" t="s">
        <v>429</v>
      </c>
      <c r="AM181">
        <v>1801</v>
      </c>
      <c r="AN181">
        <v>1896</v>
      </c>
      <c r="AO181">
        <v>0.94989449999999997</v>
      </c>
      <c r="AP181">
        <v>3.0994E-3</v>
      </c>
      <c r="AQ181" t="b">
        <f t="shared" si="85"/>
        <v>1</v>
      </c>
      <c r="AR181" s="178">
        <f t="shared" si="86"/>
        <v>0</v>
      </c>
      <c r="AS181" s="178">
        <f t="shared" si="87"/>
        <v>0</v>
      </c>
      <c r="AT181" s="179">
        <f t="shared" si="88"/>
        <v>0.99999998445308158</v>
      </c>
      <c r="AU181" s="179">
        <f t="shared" si="89"/>
        <v>1.0000091327608001</v>
      </c>
      <c r="AV181" t="s">
        <v>429</v>
      </c>
      <c r="AW181">
        <v>947131646</v>
      </c>
      <c r="AX181">
        <v>3.0994E-3</v>
      </c>
      <c r="AY181">
        <v>587102.6</v>
      </c>
      <c r="AZ181" t="b">
        <f t="shared" si="90"/>
        <v>1</v>
      </c>
      <c r="BA181" s="178">
        <f t="shared" si="91"/>
        <v>-0.25750446319580078</v>
      </c>
      <c r="BB181" s="46">
        <f t="shared" si="92"/>
        <v>1.0000091327608001</v>
      </c>
      <c r="BC181" s="46">
        <f t="shared" si="93"/>
        <v>-3.0144633492454886E-3</v>
      </c>
      <c r="BD181" t="s">
        <v>429</v>
      </c>
      <c r="BE181">
        <v>8180482</v>
      </c>
      <c r="BF181" t="b">
        <f t="shared" si="94"/>
        <v>1</v>
      </c>
      <c r="BG181" s="178">
        <f t="shared" si="95"/>
        <v>0</v>
      </c>
      <c r="BH181">
        <v>166</v>
      </c>
      <c r="BI181" t="s">
        <v>429</v>
      </c>
      <c r="BJ181">
        <v>8180482</v>
      </c>
      <c r="BK181">
        <v>2150411.0699999998</v>
      </c>
      <c r="BL181">
        <v>587102.6</v>
      </c>
      <c r="BM181">
        <v>10917996</v>
      </c>
      <c r="BN181" t="b">
        <f t="shared" si="96"/>
        <v>1</v>
      </c>
      <c r="BO181" s="46">
        <f t="shared" si="97"/>
        <v>0</v>
      </c>
      <c r="BP181" s="46">
        <f t="shared" si="98"/>
        <v>1.508430577814579E-4</v>
      </c>
      <c r="BQ181" s="46">
        <f t="shared" si="99"/>
        <v>-3.0144633492454886E-3</v>
      </c>
      <c r="BR181" s="46">
        <f t="shared" si="100"/>
        <v>0.32713638059794903</v>
      </c>
    </row>
    <row r="182" spans="1:70" x14ac:dyDescent="0.25">
      <c r="A182" s="41" t="s">
        <v>481</v>
      </c>
      <c r="B182" s="41" t="s">
        <v>201</v>
      </c>
      <c r="C182" s="84" t="s">
        <v>430</v>
      </c>
      <c r="D182" s="84"/>
      <c r="E182" s="84"/>
      <c r="F182" s="84"/>
      <c r="G182" s="42">
        <v>20426752</v>
      </c>
      <c r="H182" s="43">
        <v>5201</v>
      </c>
      <c r="I182" s="44">
        <v>2546</v>
      </c>
      <c r="J182" s="45">
        <v>3.5654126011999998</v>
      </c>
      <c r="K182" s="37">
        <f t="shared" si="69"/>
        <v>1.3363709879834174E-2</v>
      </c>
      <c r="L182" s="37">
        <f t="shared" si="70"/>
        <v>3.8085347248922362E-3</v>
      </c>
      <c r="M182" s="38">
        <f t="shared" si="71"/>
        <v>2.0428122545168894</v>
      </c>
      <c r="N182" s="37">
        <f t="shared" si="72"/>
        <v>6.665407979242686E-3</v>
      </c>
      <c r="O182" s="39">
        <f t="shared" si="68"/>
        <v>20426752</v>
      </c>
      <c r="P182" s="39">
        <f t="shared" si="73"/>
        <v>2885747.0110528446</v>
      </c>
      <c r="Q182" s="39">
        <f t="shared" si="74"/>
        <v>1262603.766471606</v>
      </c>
      <c r="R182" s="39">
        <f t="shared" si="75"/>
        <v>24575102.777524449</v>
      </c>
      <c r="S182" t="s">
        <v>430</v>
      </c>
      <c r="T182">
        <v>2546</v>
      </c>
      <c r="U182">
        <v>3.5654129999999999</v>
      </c>
      <c r="V182">
        <v>3.7482000000000001E-3</v>
      </c>
      <c r="W182">
        <v>1.3363699999999999E-2</v>
      </c>
      <c r="X182">
        <v>3.8084999999999998E-3</v>
      </c>
      <c r="Y182" t="b">
        <f t="shared" si="76"/>
        <v>1</v>
      </c>
      <c r="Z182" s="178">
        <f t="shared" si="77"/>
        <v>0</v>
      </c>
      <c r="AA182" s="180">
        <f t="shared" si="78"/>
        <v>3.9880000013425843E-7</v>
      </c>
      <c r="AB182" s="180">
        <f t="shared" si="79"/>
        <v>0.99999926069674783</v>
      </c>
      <c r="AC182" s="180">
        <f t="shared" si="80"/>
        <v>0.99999088234852906</v>
      </c>
      <c r="AD182" t="s">
        <v>430</v>
      </c>
      <c r="AE182">
        <v>947131646</v>
      </c>
      <c r="AF182">
        <v>3.8084999999999998E-3</v>
      </c>
      <c r="AG182">
        <v>2885747.01</v>
      </c>
      <c r="AH182" t="b">
        <f t="shared" si="81"/>
        <v>1</v>
      </c>
      <c r="AI182" s="178">
        <f t="shared" si="82"/>
        <v>-0.25750446319580078</v>
      </c>
      <c r="AJ182" s="46">
        <f t="shared" si="83"/>
        <v>0.99999088234852906</v>
      </c>
      <c r="AK182" s="46">
        <f t="shared" si="84"/>
        <v>-1.0528448037803173E-3</v>
      </c>
      <c r="AL182" t="s">
        <v>430</v>
      </c>
      <c r="AM182">
        <v>5201</v>
      </c>
      <c r="AN182">
        <v>2546</v>
      </c>
      <c r="AO182">
        <v>2.0428123</v>
      </c>
      <c r="AP182">
        <v>6.6654000000000001E-3</v>
      </c>
      <c r="AQ182" t="b">
        <f t="shared" si="85"/>
        <v>1</v>
      </c>
      <c r="AR182" s="178">
        <f t="shared" si="86"/>
        <v>0</v>
      </c>
      <c r="AS182" s="178">
        <f t="shared" si="87"/>
        <v>0</v>
      </c>
      <c r="AT182" s="179">
        <f t="shared" si="88"/>
        <v>1.000000022264949</v>
      </c>
      <c r="AU182" s="179">
        <f t="shared" si="89"/>
        <v>0.99999880288757859</v>
      </c>
      <c r="AV182" t="s">
        <v>430</v>
      </c>
      <c r="AW182">
        <v>947131646</v>
      </c>
      <c r="AX182">
        <v>6.6654000000000001E-3</v>
      </c>
      <c r="AY182">
        <v>1262603.77</v>
      </c>
      <c r="AZ182" t="b">
        <f t="shared" si="90"/>
        <v>1</v>
      </c>
      <c r="BA182" s="178">
        <f t="shared" si="91"/>
        <v>-0.25750446319580078</v>
      </c>
      <c r="BB182" s="46">
        <f t="shared" si="92"/>
        <v>0.99999880288757859</v>
      </c>
      <c r="BC182" s="46">
        <f t="shared" si="93"/>
        <v>3.5283940378576517E-3</v>
      </c>
      <c r="BD182" t="s">
        <v>430</v>
      </c>
      <c r="BE182">
        <v>20426752</v>
      </c>
      <c r="BF182" t="b">
        <f t="shared" si="94"/>
        <v>1</v>
      </c>
      <c r="BG182" s="178">
        <f t="shared" si="95"/>
        <v>0</v>
      </c>
      <c r="BH182">
        <v>167</v>
      </c>
      <c r="BI182" t="s">
        <v>430</v>
      </c>
      <c r="BJ182">
        <v>20426752</v>
      </c>
      <c r="BK182">
        <v>2885747.01</v>
      </c>
      <c r="BL182">
        <v>1262603.77</v>
      </c>
      <c r="BM182">
        <v>24575103</v>
      </c>
      <c r="BN182" t="b">
        <f t="shared" si="96"/>
        <v>1</v>
      </c>
      <c r="BO182" s="46">
        <f t="shared" si="97"/>
        <v>0</v>
      </c>
      <c r="BP182" s="46">
        <f t="shared" si="98"/>
        <v>-1.0528448037803173E-3</v>
      </c>
      <c r="BQ182" s="46">
        <f t="shared" si="99"/>
        <v>3.5283940378576517E-3</v>
      </c>
      <c r="BR182" s="46">
        <f t="shared" si="100"/>
        <v>0.22247555106878281</v>
      </c>
    </row>
    <row r="183" spans="1:70" x14ac:dyDescent="0.25">
      <c r="A183" s="41" t="s">
        <v>481</v>
      </c>
      <c r="B183" s="41" t="s">
        <v>202</v>
      </c>
      <c r="C183" s="84" t="s">
        <v>431</v>
      </c>
      <c r="D183" s="84"/>
      <c r="E183" s="84"/>
      <c r="F183" s="84"/>
      <c r="G183" s="42">
        <v>8083397</v>
      </c>
      <c r="H183" s="43">
        <v>2398</v>
      </c>
      <c r="I183" s="44">
        <v>2706</v>
      </c>
      <c r="J183" s="45">
        <v>3.5774090910999998</v>
      </c>
      <c r="K183" s="37">
        <f t="shared" si="69"/>
        <v>1.4251324956448116E-2</v>
      </c>
      <c r="L183" s="37">
        <f t="shared" si="70"/>
        <v>4.0614968792654967E-3</v>
      </c>
      <c r="M183" s="38">
        <f t="shared" si="71"/>
        <v>0.88617886178861793</v>
      </c>
      <c r="N183" s="37">
        <f t="shared" si="72"/>
        <v>2.8914765139780104E-3</v>
      </c>
      <c r="O183" s="39">
        <f t="shared" si="68"/>
        <v>8083397</v>
      </c>
      <c r="P183" s="39">
        <f t="shared" si="73"/>
        <v>3077417.7804227574</v>
      </c>
      <c r="Q183" s="39">
        <f t="shared" si="74"/>
        <v>547721.7821597805</v>
      </c>
      <c r="R183" s="39">
        <f t="shared" si="75"/>
        <v>11708536.562582539</v>
      </c>
      <c r="S183" t="s">
        <v>431</v>
      </c>
      <c r="T183">
        <v>2706</v>
      </c>
      <c r="U183">
        <v>3.5774089999999998</v>
      </c>
      <c r="V183">
        <v>3.9836999999999997E-3</v>
      </c>
      <c r="W183">
        <v>1.42513E-2</v>
      </c>
      <c r="X183">
        <v>4.0615E-3</v>
      </c>
      <c r="Y183" t="b">
        <f t="shared" si="76"/>
        <v>1</v>
      </c>
      <c r="Z183" s="178">
        <f t="shared" si="77"/>
        <v>0</v>
      </c>
      <c r="AA183" s="180">
        <f t="shared" si="78"/>
        <v>-9.1099999988131231E-8</v>
      </c>
      <c r="AB183" s="180">
        <f t="shared" si="79"/>
        <v>0.99999824883313004</v>
      </c>
      <c r="AC183" s="180">
        <f t="shared" si="80"/>
        <v>1.0000007683705283</v>
      </c>
      <c r="AD183" t="s">
        <v>431</v>
      </c>
      <c r="AE183">
        <v>947131646</v>
      </c>
      <c r="AF183">
        <v>4.0615E-3</v>
      </c>
      <c r="AG183">
        <v>3077417.78</v>
      </c>
      <c r="AH183" t="b">
        <f t="shared" si="81"/>
        <v>1</v>
      </c>
      <c r="AI183" s="178">
        <f t="shared" si="82"/>
        <v>-0.25750446319580078</v>
      </c>
      <c r="AJ183" s="46">
        <f t="shared" si="83"/>
        <v>1.0000007683705283</v>
      </c>
      <c r="AK183" s="46">
        <f t="shared" si="84"/>
        <v>-4.227575846016407E-4</v>
      </c>
      <c r="AL183" t="s">
        <v>431</v>
      </c>
      <c r="AM183">
        <v>2398</v>
      </c>
      <c r="AN183">
        <v>2706</v>
      </c>
      <c r="AO183">
        <v>0.88617889999999999</v>
      </c>
      <c r="AP183">
        <v>2.8915E-3</v>
      </c>
      <c r="AQ183" t="b">
        <f t="shared" si="85"/>
        <v>1</v>
      </c>
      <c r="AR183" s="178">
        <f t="shared" si="86"/>
        <v>0</v>
      </c>
      <c r="AS183" s="178">
        <f t="shared" si="87"/>
        <v>0</v>
      </c>
      <c r="AT183" s="179">
        <f t="shared" si="88"/>
        <v>1.0000000431192659</v>
      </c>
      <c r="AU183" s="179">
        <f t="shared" si="89"/>
        <v>1.000008122501385</v>
      </c>
      <c r="AV183" t="s">
        <v>431</v>
      </c>
      <c r="AW183">
        <v>947131646</v>
      </c>
      <c r="AX183">
        <v>2.8915E-3</v>
      </c>
      <c r="AY183">
        <v>547721.78</v>
      </c>
      <c r="AZ183" t="b">
        <f t="shared" si="90"/>
        <v>1</v>
      </c>
      <c r="BA183" s="178">
        <f t="shared" si="91"/>
        <v>-0.25750446319580078</v>
      </c>
      <c r="BB183" s="46">
        <f t="shared" si="92"/>
        <v>1.000008122501385</v>
      </c>
      <c r="BC183" s="46">
        <f t="shared" si="93"/>
        <v>-2.1597804734483361E-3</v>
      </c>
      <c r="BD183" t="s">
        <v>431</v>
      </c>
      <c r="BE183">
        <v>8083397</v>
      </c>
      <c r="BF183" t="b">
        <f t="shared" si="94"/>
        <v>1</v>
      </c>
      <c r="BG183" s="178">
        <f t="shared" si="95"/>
        <v>0</v>
      </c>
      <c r="BH183">
        <v>168</v>
      </c>
      <c r="BI183" t="s">
        <v>431</v>
      </c>
      <c r="BJ183">
        <v>8083397</v>
      </c>
      <c r="BK183">
        <v>3077417.78</v>
      </c>
      <c r="BL183">
        <v>547721.78</v>
      </c>
      <c r="BM183">
        <v>11708537</v>
      </c>
      <c r="BN183" t="b">
        <f t="shared" si="96"/>
        <v>1</v>
      </c>
      <c r="BO183" s="46">
        <f t="shared" si="97"/>
        <v>0</v>
      </c>
      <c r="BP183" s="46">
        <f t="shared" si="98"/>
        <v>-4.227575846016407E-4</v>
      </c>
      <c r="BQ183" s="46">
        <f t="shared" si="99"/>
        <v>-2.1597804734483361E-3</v>
      </c>
      <c r="BR183" s="46">
        <f t="shared" si="100"/>
        <v>0.43741746060550213</v>
      </c>
    </row>
    <row r="184" spans="1:70" x14ac:dyDescent="0.25">
      <c r="A184" s="41" t="s">
        <v>481</v>
      </c>
      <c r="B184" s="41" t="s">
        <v>203</v>
      </c>
      <c r="C184" s="84" t="s">
        <v>432</v>
      </c>
      <c r="D184" s="84"/>
      <c r="E184" s="84"/>
      <c r="F184" s="84"/>
      <c r="G184" s="42">
        <v>31320584</v>
      </c>
      <c r="H184" s="43">
        <v>4033</v>
      </c>
      <c r="I184" s="44">
        <v>3062</v>
      </c>
      <c r="J184" s="45">
        <v>3.4862586859000002</v>
      </c>
      <c r="K184" s="37">
        <f t="shared" si="69"/>
        <v>1.5715334884354629E-2</v>
      </c>
      <c r="L184" s="37">
        <f t="shared" si="70"/>
        <v>4.4787262787477997E-3</v>
      </c>
      <c r="M184" s="38">
        <f t="shared" si="71"/>
        <v>1.3171129980404963</v>
      </c>
      <c r="N184" s="37">
        <f t="shared" si="72"/>
        <v>4.2975537606511835E-3</v>
      </c>
      <c r="O184" s="39">
        <f t="shared" si="68"/>
        <v>31320584</v>
      </c>
      <c r="P184" s="39">
        <f t="shared" si="73"/>
        <v>3393554.7148217205</v>
      </c>
      <c r="Q184" s="39">
        <f t="shared" si="74"/>
        <v>814069.83364113676</v>
      </c>
      <c r="R184" s="39">
        <f t="shared" si="75"/>
        <v>35528208.548462853</v>
      </c>
      <c r="S184" t="s">
        <v>432</v>
      </c>
      <c r="T184">
        <v>3062</v>
      </c>
      <c r="U184">
        <v>3.486259</v>
      </c>
      <c r="V184">
        <v>4.5078000000000002E-3</v>
      </c>
      <c r="W184">
        <v>1.5715300000000001E-2</v>
      </c>
      <c r="X184">
        <v>4.4787000000000004E-3</v>
      </c>
      <c r="Y184" t="b">
        <f t="shared" si="76"/>
        <v>1</v>
      </c>
      <c r="Z184" s="178">
        <f t="shared" si="77"/>
        <v>0</v>
      </c>
      <c r="AA184" s="180">
        <f t="shared" si="78"/>
        <v>3.1409999978748715E-7</v>
      </c>
      <c r="AB184" s="180">
        <f t="shared" si="79"/>
        <v>0.99999778023472718</v>
      </c>
      <c r="AC184" s="180">
        <f t="shared" si="80"/>
        <v>0.99999413253988656</v>
      </c>
      <c r="AD184" t="s">
        <v>432</v>
      </c>
      <c r="AE184">
        <v>947131646</v>
      </c>
      <c r="AF184">
        <v>4.4787000000000004E-3</v>
      </c>
      <c r="AG184">
        <v>3393554.71</v>
      </c>
      <c r="AH184" t="b">
        <f t="shared" si="81"/>
        <v>1</v>
      </c>
      <c r="AI184" s="178">
        <f t="shared" si="82"/>
        <v>-0.25750446319580078</v>
      </c>
      <c r="AJ184" s="46">
        <f t="shared" si="83"/>
        <v>0.99999413253988656</v>
      </c>
      <c r="AK184" s="46">
        <f t="shared" si="84"/>
        <v>-4.8217205330729485E-3</v>
      </c>
      <c r="AL184" t="s">
        <v>432</v>
      </c>
      <c r="AM184">
        <v>4033</v>
      </c>
      <c r="AN184">
        <v>3062</v>
      </c>
      <c r="AO184">
        <v>1.317113</v>
      </c>
      <c r="AP184">
        <v>4.2976000000000004E-3</v>
      </c>
      <c r="AQ184" t="b">
        <f t="shared" si="85"/>
        <v>1</v>
      </c>
      <c r="AR184" s="178">
        <f t="shared" si="86"/>
        <v>0</v>
      </c>
      <c r="AS184" s="178">
        <f t="shared" si="87"/>
        <v>0</v>
      </c>
      <c r="AT184" s="179">
        <f t="shared" si="88"/>
        <v>1.0000000014877264</v>
      </c>
      <c r="AU184" s="179">
        <f t="shared" si="89"/>
        <v>1.0000107594579131</v>
      </c>
      <c r="AV184" t="s">
        <v>432</v>
      </c>
      <c r="AW184">
        <v>947131646</v>
      </c>
      <c r="AX184">
        <v>4.2976000000000004E-3</v>
      </c>
      <c r="AY184">
        <v>814069.83</v>
      </c>
      <c r="AZ184" t="b">
        <f t="shared" si="90"/>
        <v>1</v>
      </c>
      <c r="BA184" s="178">
        <f t="shared" si="91"/>
        <v>-0.25750446319580078</v>
      </c>
      <c r="BB184" s="46">
        <f t="shared" si="92"/>
        <v>1.0000107594579131</v>
      </c>
      <c r="BC184" s="46">
        <f t="shared" si="93"/>
        <v>-3.6411368055269122E-3</v>
      </c>
      <c r="BD184" t="s">
        <v>432</v>
      </c>
      <c r="BE184">
        <v>31320584</v>
      </c>
      <c r="BF184" t="b">
        <f t="shared" si="94"/>
        <v>1</v>
      </c>
      <c r="BG184" s="178">
        <f t="shared" si="95"/>
        <v>0</v>
      </c>
      <c r="BH184">
        <v>169</v>
      </c>
      <c r="BI184" t="s">
        <v>432</v>
      </c>
      <c r="BJ184">
        <v>31320584</v>
      </c>
      <c r="BK184">
        <v>3393554.71</v>
      </c>
      <c r="BL184">
        <v>814069.83</v>
      </c>
      <c r="BM184">
        <v>35528209</v>
      </c>
      <c r="BN184" t="b">
        <f t="shared" si="96"/>
        <v>1</v>
      </c>
      <c r="BO184" s="46">
        <f t="shared" si="97"/>
        <v>0</v>
      </c>
      <c r="BP184" s="46">
        <f t="shared" si="98"/>
        <v>-4.8217205330729485E-3</v>
      </c>
      <c r="BQ184" s="46">
        <f t="shared" si="99"/>
        <v>-3.6411368055269122E-3</v>
      </c>
      <c r="BR184" s="46">
        <f t="shared" si="100"/>
        <v>0.45153714716434479</v>
      </c>
    </row>
    <row r="185" spans="1:70" x14ac:dyDescent="0.25">
      <c r="A185" s="41" t="s">
        <v>481</v>
      </c>
      <c r="B185" s="41" t="s">
        <v>204</v>
      </c>
      <c r="C185" s="84" t="s">
        <v>433</v>
      </c>
      <c r="D185" s="84"/>
      <c r="E185" s="84"/>
      <c r="F185" s="84"/>
      <c r="G185" s="42">
        <v>26497345</v>
      </c>
      <c r="H185" s="43">
        <v>4487</v>
      </c>
      <c r="I185" s="44">
        <v>1979</v>
      </c>
      <c r="J185" s="45">
        <v>3.4116236901999999</v>
      </c>
      <c r="K185" s="37">
        <f t="shared" si="69"/>
        <v>9.9395279667315404E-3</v>
      </c>
      <c r="L185" s="37">
        <f t="shared" si="70"/>
        <v>2.8326742911006929E-3</v>
      </c>
      <c r="M185" s="38">
        <f t="shared" si="71"/>
        <v>2.2673067205659425</v>
      </c>
      <c r="N185" s="37">
        <f t="shared" si="72"/>
        <v>7.3979017275010456E-3</v>
      </c>
      <c r="O185" s="39">
        <f t="shared" si="68"/>
        <v>26497345</v>
      </c>
      <c r="P185" s="39">
        <f t="shared" si="73"/>
        <v>2146332.3717132066</v>
      </c>
      <c r="Q185" s="39">
        <f t="shared" si="74"/>
        <v>1401357.3684038601</v>
      </c>
      <c r="R185" s="39">
        <f t="shared" si="75"/>
        <v>30045034.740117066</v>
      </c>
      <c r="S185" t="s">
        <v>433</v>
      </c>
      <c r="T185">
        <v>1979</v>
      </c>
      <c r="U185">
        <v>3.4116240000000002</v>
      </c>
      <c r="V185">
        <v>2.9134E-3</v>
      </c>
      <c r="W185">
        <v>9.9395000000000004E-3</v>
      </c>
      <c r="X185">
        <v>2.8327000000000001E-3</v>
      </c>
      <c r="Y185" t="b">
        <f t="shared" si="76"/>
        <v>1</v>
      </c>
      <c r="Z185" s="178">
        <f t="shared" si="77"/>
        <v>0</v>
      </c>
      <c r="AA185" s="180">
        <f t="shared" si="78"/>
        <v>3.0980000031988197E-7</v>
      </c>
      <c r="AB185" s="180">
        <f t="shared" si="79"/>
        <v>0.99999718631190193</v>
      </c>
      <c r="AC185" s="180">
        <f t="shared" si="80"/>
        <v>1.0000090758402362</v>
      </c>
      <c r="AD185" t="s">
        <v>433</v>
      </c>
      <c r="AE185">
        <v>947131646</v>
      </c>
      <c r="AF185">
        <v>2.8327000000000001E-3</v>
      </c>
      <c r="AG185">
        <v>2146332.37</v>
      </c>
      <c r="AH185" t="b">
        <f t="shared" si="81"/>
        <v>1</v>
      </c>
      <c r="AI185" s="178">
        <f t="shared" si="82"/>
        <v>-0.25750446319580078</v>
      </c>
      <c r="AJ185" s="46">
        <f t="shared" si="83"/>
        <v>1.0000090758402362</v>
      </c>
      <c r="AK185" s="46">
        <f t="shared" si="84"/>
        <v>-1.7132065258920193E-3</v>
      </c>
      <c r="AL185" t="s">
        <v>433</v>
      </c>
      <c r="AM185">
        <v>4487</v>
      </c>
      <c r="AN185">
        <v>1979</v>
      </c>
      <c r="AO185">
        <v>2.2673066999999998</v>
      </c>
      <c r="AP185">
        <v>7.3978999999999998E-3</v>
      </c>
      <c r="AQ185" t="b">
        <f t="shared" si="85"/>
        <v>1</v>
      </c>
      <c r="AR185" s="178">
        <f t="shared" si="86"/>
        <v>0</v>
      </c>
      <c r="AS185" s="178">
        <f t="shared" si="87"/>
        <v>0</v>
      </c>
      <c r="AT185" s="179">
        <f t="shared" si="88"/>
        <v>0.99999999092935132</v>
      </c>
      <c r="AU185" s="179">
        <f t="shared" si="89"/>
        <v>0.99999976648770028</v>
      </c>
      <c r="AV185" t="s">
        <v>433</v>
      </c>
      <c r="AW185">
        <v>947131646</v>
      </c>
      <c r="AX185">
        <v>7.3978999999999998E-3</v>
      </c>
      <c r="AY185">
        <v>1401357.37</v>
      </c>
      <c r="AZ185" t="b">
        <f t="shared" si="90"/>
        <v>1</v>
      </c>
      <c r="BA185" s="178">
        <f t="shared" si="91"/>
        <v>-0.25750446319580078</v>
      </c>
      <c r="BB185" s="46">
        <f t="shared" si="92"/>
        <v>0.99999976648770028</v>
      </c>
      <c r="BC185" s="46">
        <f t="shared" si="93"/>
        <v>1.5961399767547846E-3</v>
      </c>
      <c r="BD185" t="s">
        <v>433</v>
      </c>
      <c r="BE185">
        <v>26497345</v>
      </c>
      <c r="BF185" t="b">
        <f t="shared" si="94"/>
        <v>1</v>
      </c>
      <c r="BG185" s="178">
        <f t="shared" si="95"/>
        <v>0</v>
      </c>
      <c r="BH185">
        <v>170</v>
      </c>
      <c r="BI185" t="s">
        <v>433</v>
      </c>
      <c r="BJ185">
        <v>26497345</v>
      </c>
      <c r="BK185">
        <v>2146332.37</v>
      </c>
      <c r="BL185">
        <v>1401357.37</v>
      </c>
      <c r="BM185">
        <v>30045035</v>
      </c>
      <c r="BN185" t="b">
        <f t="shared" si="96"/>
        <v>1</v>
      </c>
      <c r="BO185" s="46">
        <f t="shared" si="97"/>
        <v>0</v>
      </c>
      <c r="BP185" s="46">
        <f t="shared" si="98"/>
        <v>-1.7132065258920193E-3</v>
      </c>
      <c r="BQ185" s="46">
        <f t="shared" si="99"/>
        <v>1.5961399767547846E-3</v>
      </c>
      <c r="BR185" s="46">
        <f t="shared" si="100"/>
        <v>0.25988293439149857</v>
      </c>
    </row>
    <row r="186" spans="1:70" x14ac:dyDescent="0.25">
      <c r="A186" s="41" t="s">
        <v>481</v>
      </c>
      <c r="B186" s="41" t="s">
        <v>205</v>
      </c>
      <c r="C186" s="84" t="s">
        <v>434</v>
      </c>
      <c r="D186" s="84"/>
      <c r="E186" s="84"/>
      <c r="F186" s="84"/>
      <c r="G186" s="42">
        <v>1355312</v>
      </c>
      <c r="H186" s="43">
        <v>417</v>
      </c>
      <c r="I186" s="44">
        <v>332</v>
      </c>
      <c r="J186" s="45">
        <v>3.3365455463</v>
      </c>
      <c r="K186" s="37">
        <f t="shared" si="69"/>
        <v>1.6307747772184174E-3</v>
      </c>
      <c r="L186" s="37">
        <f t="shared" si="70"/>
        <v>4.6475585173297789E-4</v>
      </c>
      <c r="M186" s="38">
        <f t="shared" si="71"/>
        <v>1.2560240963855422</v>
      </c>
      <c r="N186" s="37">
        <f t="shared" si="72"/>
        <v>4.0982292991722713E-3</v>
      </c>
      <c r="O186" s="39">
        <f t="shared" si="68"/>
        <v>1355312</v>
      </c>
      <c r="P186" s="39">
        <f t="shared" si="73"/>
        <v>352147.97996773123</v>
      </c>
      <c r="Q186" s="39">
        <f t="shared" si="74"/>
        <v>776312.53257315431</v>
      </c>
      <c r="R186" s="39">
        <f t="shared" si="75"/>
        <v>2483772.5125408857</v>
      </c>
      <c r="S186" t="s">
        <v>434</v>
      </c>
      <c r="T186">
        <v>332</v>
      </c>
      <c r="U186">
        <v>3.3365459999999998</v>
      </c>
      <c r="V186">
        <v>4.8879999999999996E-4</v>
      </c>
      <c r="W186">
        <v>1.6308E-3</v>
      </c>
      <c r="X186">
        <v>4.6480000000000002E-4</v>
      </c>
      <c r="Y186" t="b">
        <f t="shared" si="76"/>
        <v>1</v>
      </c>
      <c r="Z186" s="178">
        <f t="shared" si="77"/>
        <v>0</v>
      </c>
      <c r="AA186" s="180">
        <f t="shared" si="78"/>
        <v>4.5369999979172349E-7</v>
      </c>
      <c r="AB186" s="180">
        <f t="shared" si="79"/>
        <v>1.0000154667474226</v>
      </c>
      <c r="AC186" s="180">
        <f t="shared" si="80"/>
        <v>1.0000949923854805</v>
      </c>
      <c r="AD186" t="s">
        <v>434</v>
      </c>
      <c r="AE186">
        <v>947131646</v>
      </c>
      <c r="AF186">
        <v>4.6480000000000002E-4</v>
      </c>
      <c r="AG186">
        <v>352147.98</v>
      </c>
      <c r="AH186" t="b">
        <f t="shared" si="81"/>
        <v>1</v>
      </c>
      <c r="AI186" s="178">
        <f t="shared" si="82"/>
        <v>-0.25750446319580078</v>
      </c>
      <c r="AJ186" s="46">
        <f t="shared" si="83"/>
        <v>1.0000949923854805</v>
      </c>
      <c r="AK186" s="46">
        <f t="shared" si="84"/>
        <v>3.2268755603581667E-5</v>
      </c>
      <c r="AL186" t="s">
        <v>434</v>
      </c>
      <c r="AM186">
        <v>417</v>
      </c>
      <c r="AN186">
        <v>332</v>
      </c>
      <c r="AO186">
        <v>1.2560241000000001</v>
      </c>
      <c r="AP186">
        <v>4.0981999999999998E-3</v>
      </c>
      <c r="AQ186" t="b">
        <f t="shared" si="85"/>
        <v>1</v>
      </c>
      <c r="AR186" s="178">
        <f t="shared" si="86"/>
        <v>0</v>
      </c>
      <c r="AS186" s="178">
        <f t="shared" si="87"/>
        <v>0</v>
      </c>
      <c r="AT186" s="179">
        <f t="shared" si="88"/>
        <v>1.0000000028776979</v>
      </c>
      <c r="AU186" s="179">
        <f t="shared" si="89"/>
        <v>0.99999285077282585</v>
      </c>
      <c r="AV186" t="s">
        <v>434</v>
      </c>
      <c r="AW186">
        <v>947131646</v>
      </c>
      <c r="AX186">
        <v>4.0981999999999998E-3</v>
      </c>
      <c r="AY186">
        <v>776312.53</v>
      </c>
      <c r="AZ186" t="b">
        <f t="shared" si="90"/>
        <v>1</v>
      </c>
      <c r="BA186" s="178">
        <f t="shared" si="91"/>
        <v>-0.25750446319580078</v>
      </c>
      <c r="BB186" s="46">
        <f t="shared" si="92"/>
        <v>0.99999285077282585</v>
      </c>
      <c r="BC186" s="46">
        <f t="shared" si="93"/>
        <v>-2.5731542846187949E-3</v>
      </c>
      <c r="BD186" t="s">
        <v>434</v>
      </c>
      <c r="BE186">
        <v>1355312</v>
      </c>
      <c r="BF186" t="b">
        <f t="shared" si="94"/>
        <v>1</v>
      </c>
      <c r="BG186" s="178">
        <f t="shared" si="95"/>
        <v>0</v>
      </c>
      <c r="BH186">
        <v>171</v>
      </c>
      <c r="BI186" t="s">
        <v>434</v>
      </c>
      <c r="BJ186">
        <v>1355312</v>
      </c>
      <c r="BK186">
        <v>352147.98</v>
      </c>
      <c r="BL186">
        <v>776312.53</v>
      </c>
      <c r="BM186">
        <v>2483773</v>
      </c>
      <c r="BN186" t="b">
        <f t="shared" si="96"/>
        <v>1</v>
      </c>
      <c r="BO186" s="46">
        <f t="shared" si="97"/>
        <v>0</v>
      </c>
      <c r="BP186" s="46">
        <f t="shared" si="98"/>
        <v>3.2268755603581667E-5</v>
      </c>
      <c r="BQ186" s="46">
        <f t="shared" si="99"/>
        <v>-2.5731542846187949E-3</v>
      </c>
      <c r="BR186" s="46">
        <f t="shared" si="100"/>
        <v>0.48745911428704858</v>
      </c>
    </row>
    <row r="187" spans="1:70" x14ac:dyDescent="0.25">
      <c r="A187" s="41" t="s">
        <v>481</v>
      </c>
      <c r="B187" s="41" t="s">
        <v>206</v>
      </c>
      <c r="C187" s="84" t="s">
        <v>435</v>
      </c>
      <c r="D187" s="84"/>
      <c r="E187" s="84"/>
      <c r="F187" s="84"/>
      <c r="G187" s="42">
        <v>28602474</v>
      </c>
      <c r="H187" s="43">
        <v>5538</v>
      </c>
      <c r="I187" s="44">
        <v>3802</v>
      </c>
      <c r="J187" s="45">
        <v>3.5164846930999998</v>
      </c>
      <c r="K187" s="37">
        <f t="shared" si="69"/>
        <v>1.9682474079694905E-2</v>
      </c>
      <c r="L187" s="37">
        <f t="shared" si="70"/>
        <v>5.6093245572044386E-3</v>
      </c>
      <c r="M187" s="38">
        <f t="shared" si="71"/>
        <v>1.4566017885323514</v>
      </c>
      <c r="N187" s="37">
        <f t="shared" si="72"/>
        <v>4.7526859907930088E-3</v>
      </c>
      <c r="O187" s="39">
        <f t="shared" si="68"/>
        <v>28602474</v>
      </c>
      <c r="P187" s="39">
        <f t="shared" si="73"/>
        <v>4250215.0418061502</v>
      </c>
      <c r="Q187" s="39">
        <f t="shared" si="74"/>
        <v>900283.86132095195</v>
      </c>
      <c r="R187" s="39">
        <f t="shared" si="75"/>
        <v>33752972.903127104</v>
      </c>
      <c r="S187" t="s">
        <v>435</v>
      </c>
      <c r="T187">
        <v>3802</v>
      </c>
      <c r="U187">
        <v>3.5164849999999999</v>
      </c>
      <c r="V187">
        <v>5.5972000000000001E-3</v>
      </c>
      <c r="W187">
        <v>1.9682499999999999E-2</v>
      </c>
      <c r="X187">
        <v>5.6093000000000002E-3</v>
      </c>
      <c r="Y187" t="b">
        <f t="shared" si="76"/>
        <v>1</v>
      </c>
      <c r="Z187" s="178">
        <f t="shared" si="77"/>
        <v>0</v>
      </c>
      <c r="AA187" s="180">
        <f t="shared" si="78"/>
        <v>3.069000000799349E-7</v>
      </c>
      <c r="AB187" s="180">
        <f t="shared" si="79"/>
        <v>1.0000013169231159</v>
      </c>
      <c r="AC187" s="180">
        <f t="shared" si="80"/>
        <v>0.99999562207460313</v>
      </c>
      <c r="AD187" t="s">
        <v>435</v>
      </c>
      <c r="AE187">
        <v>947131646</v>
      </c>
      <c r="AF187">
        <v>5.6093000000000002E-3</v>
      </c>
      <c r="AG187">
        <v>4250215.04</v>
      </c>
      <c r="AH187" t="b">
        <f t="shared" si="81"/>
        <v>1</v>
      </c>
      <c r="AI187" s="178">
        <f t="shared" si="82"/>
        <v>-0.25750446319580078</v>
      </c>
      <c r="AJ187" s="46">
        <f t="shared" si="83"/>
        <v>0.99999562207460313</v>
      </c>
      <c r="AK187" s="46">
        <f t="shared" si="84"/>
        <v>-1.8061501905322075E-3</v>
      </c>
      <c r="AL187" t="s">
        <v>435</v>
      </c>
      <c r="AM187">
        <v>5538</v>
      </c>
      <c r="AN187">
        <v>3802</v>
      </c>
      <c r="AO187">
        <v>1.4566018000000001</v>
      </c>
      <c r="AP187">
        <v>4.7527000000000003E-3</v>
      </c>
      <c r="AQ187" t="b">
        <f t="shared" si="85"/>
        <v>1</v>
      </c>
      <c r="AR187" s="178">
        <f t="shared" si="86"/>
        <v>0</v>
      </c>
      <c r="AS187" s="178">
        <f t="shared" si="87"/>
        <v>0</v>
      </c>
      <c r="AT187" s="179">
        <f t="shared" si="88"/>
        <v>1.0000000078728783</v>
      </c>
      <c r="AU187" s="179">
        <f t="shared" si="89"/>
        <v>1.0000029476399279</v>
      </c>
      <c r="AV187" t="s">
        <v>435</v>
      </c>
      <c r="AW187">
        <v>947131646</v>
      </c>
      <c r="AX187">
        <v>4.7527000000000003E-3</v>
      </c>
      <c r="AY187">
        <v>900283.86</v>
      </c>
      <c r="AZ187" t="b">
        <f t="shared" si="90"/>
        <v>1</v>
      </c>
      <c r="BA187" s="178">
        <f t="shared" si="91"/>
        <v>-0.25750446319580078</v>
      </c>
      <c r="BB187" s="46">
        <f t="shared" si="92"/>
        <v>1.0000029476399279</v>
      </c>
      <c r="BC187" s="46">
        <f t="shared" si="93"/>
        <v>-1.3209519675001502E-3</v>
      </c>
      <c r="BD187" t="s">
        <v>435</v>
      </c>
      <c r="BE187">
        <v>28602474</v>
      </c>
      <c r="BF187" t="b">
        <f t="shared" si="94"/>
        <v>1</v>
      </c>
      <c r="BG187" s="178">
        <f t="shared" si="95"/>
        <v>0</v>
      </c>
      <c r="BH187">
        <v>172</v>
      </c>
      <c r="BI187" t="s">
        <v>435</v>
      </c>
      <c r="BJ187">
        <v>28602474</v>
      </c>
      <c r="BK187">
        <v>4250215.04</v>
      </c>
      <c r="BL187">
        <v>900283.86</v>
      </c>
      <c r="BM187">
        <v>33752973</v>
      </c>
      <c r="BN187" t="b">
        <f t="shared" si="96"/>
        <v>1</v>
      </c>
      <c r="BO187" s="46">
        <f t="shared" si="97"/>
        <v>0</v>
      </c>
      <c r="BP187" s="46">
        <f t="shared" si="98"/>
        <v>-1.8061501905322075E-3</v>
      </c>
      <c r="BQ187" s="46">
        <f t="shared" si="99"/>
        <v>-1.3209519675001502E-3</v>
      </c>
      <c r="BR187" s="46">
        <f t="shared" si="100"/>
        <v>9.6872895956039429E-2</v>
      </c>
    </row>
    <row r="188" spans="1:70" x14ac:dyDescent="0.25">
      <c r="A188" s="41" t="s">
        <v>481</v>
      </c>
      <c r="B188" s="41" t="s">
        <v>207</v>
      </c>
      <c r="C188" s="84" t="s">
        <v>436</v>
      </c>
      <c r="D188" s="84"/>
      <c r="E188" s="84"/>
      <c r="F188" s="84"/>
      <c r="G188" s="42">
        <v>2807005</v>
      </c>
      <c r="H188" s="43">
        <v>911</v>
      </c>
      <c r="I188" s="44">
        <v>922</v>
      </c>
      <c r="J188" s="45">
        <v>3.4617419005999999</v>
      </c>
      <c r="K188" s="37">
        <f t="shared" si="69"/>
        <v>4.698772844228199E-3</v>
      </c>
      <c r="L188" s="37">
        <f t="shared" si="70"/>
        <v>1.3391071568103971E-3</v>
      </c>
      <c r="M188" s="38">
        <f t="shared" si="71"/>
        <v>0.98806941431670281</v>
      </c>
      <c r="N188" s="37">
        <f t="shared" si="72"/>
        <v>3.2239310018187229E-3</v>
      </c>
      <c r="O188" s="39">
        <f t="shared" si="68"/>
        <v>2807005</v>
      </c>
      <c r="P188" s="39">
        <f t="shared" si="73"/>
        <v>1014648.6127560301</v>
      </c>
      <c r="Q188" s="39">
        <f t="shared" si="74"/>
        <v>610697.41543463443</v>
      </c>
      <c r="R188" s="39">
        <f t="shared" si="75"/>
        <v>4432351.0281906649</v>
      </c>
      <c r="S188" t="s">
        <v>436</v>
      </c>
      <c r="T188">
        <v>922</v>
      </c>
      <c r="U188">
        <v>3.4617420000000001</v>
      </c>
      <c r="V188">
        <v>1.3573000000000001E-3</v>
      </c>
      <c r="W188">
        <v>4.6988000000000004E-3</v>
      </c>
      <c r="X188">
        <v>1.3391E-3</v>
      </c>
      <c r="Y188" t="b">
        <f t="shared" si="76"/>
        <v>1</v>
      </c>
      <c r="Z188" s="178">
        <f t="shared" si="77"/>
        <v>0</v>
      </c>
      <c r="AA188" s="180">
        <f t="shared" si="78"/>
        <v>9.94000002307871E-8</v>
      </c>
      <c r="AB188" s="180">
        <f t="shared" si="79"/>
        <v>1.0000057793327539</v>
      </c>
      <c r="AC188" s="180">
        <f t="shared" si="80"/>
        <v>0.99999465553569722</v>
      </c>
      <c r="AD188" t="s">
        <v>436</v>
      </c>
      <c r="AE188">
        <v>947131646</v>
      </c>
      <c r="AF188">
        <v>1.3391E-3</v>
      </c>
      <c r="AG188">
        <v>1014648.61</v>
      </c>
      <c r="AH188" t="b">
        <f t="shared" si="81"/>
        <v>1</v>
      </c>
      <c r="AI188" s="178">
        <f t="shared" si="82"/>
        <v>-0.25750446319580078</v>
      </c>
      <c r="AJ188" s="46">
        <f t="shared" si="83"/>
        <v>0.99999465553569722</v>
      </c>
      <c r="AK188" s="46">
        <f t="shared" si="84"/>
        <v>-2.7560300659388304E-3</v>
      </c>
      <c r="AL188" t="s">
        <v>436</v>
      </c>
      <c r="AM188">
        <v>911</v>
      </c>
      <c r="AN188">
        <v>922</v>
      </c>
      <c r="AO188">
        <v>0.98806939999999999</v>
      </c>
      <c r="AP188">
        <v>3.2239E-3</v>
      </c>
      <c r="AQ188" t="b">
        <f t="shared" si="85"/>
        <v>1</v>
      </c>
      <c r="AR188" s="178">
        <f t="shared" si="86"/>
        <v>0</v>
      </c>
      <c r="AS188" s="178">
        <f t="shared" si="87"/>
        <v>0</v>
      </c>
      <c r="AT188" s="179">
        <f t="shared" si="88"/>
        <v>0.99999998551042812</v>
      </c>
      <c r="AU188" s="179">
        <f t="shared" si="89"/>
        <v>0.99999038384546524</v>
      </c>
      <c r="AV188" t="s">
        <v>436</v>
      </c>
      <c r="AW188">
        <v>947131646</v>
      </c>
      <c r="AX188">
        <v>3.2239E-3</v>
      </c>
      <c r="AY188">
        <v>610697.42000000004</v>
      </c>
      <c r="AZ188" t="b">
        <f t="shared" si="90"/>
        <v>1</v>
      </c>
      <c r="BA188" s="178">
        <f t="shared" si="91"/>
        <v>-0.25750446319580078</v>
      </c>
      <c r="BB188" s="46">
        <f t="shared" si="92"/>
        <v>0.99999038384546524</v>
      </c>
      <c r="BC188" s="46">
        <f t="shared" si="93"/>
        <v>4.5653656125068665E-3</v>
      </c>
      <c r="BD188" t="s">
        <v>497</v>
      </c>
      <c r="BE188">
        <v>2807005</v>
      </c>
      <c r="BF188" t="b">
        <f t="shared" si="94"/>
        <v>0</v>
      </c>
      <c r="BG188" s="178">
        <f t="shared" si="95"/>
        <v>0</v>
      </c>
      <c r="BH188">
        <v>173</v>
      </c>
      <c r="BI188" t="s">
        <v>436</v>
      </c>
      <c r="BJ188">
        <v>2807005</v>
      </c>
      <c r="BK188">
        <v>1014648.61</v>
      </c>
      <c r="BL188">
        <v>610697.42000000004</v>
      </c>
      <c r="BM188">
        <v>4432351</v>
      </c>
      <c r="BN188" t="b">
        <f t="shared" si="96"/>
        <v>1</v>
      </c>
      <c r="BO188" s="46">
        <f t="shared" si="97"/>
        <v>0</v>
      </c>
      <c r="BP188" s="46">
        <f t="shared" si="98"/>
        <v>-2.7560300659388304E-3</v>
      </c>
      <c r="BQ188" s="46">
        <f t="shared" si="99"/>
        <v>4.5653656125068665E-3</v>
      </c>
      <c r="BR188" s="46">
        <f t="shared" si="100"/>
        <v>-2.8190664947032928E-2</v>
      </c>
    </row>
    <row r="189" spans="1:70" x14ac:dyDescent="0.25">
      <c r="A189" s="41" t="s">
        <v>481</v>
      </c>
      <c r="B189" s="41" t="s">
        <v>208</v>
      </c>
      <c r="C189" s="84" t="s">
        <v>437</v>
      </c>
      <c r="D189" s="84"/>
      <c r="E189" s="84"/>
      <c r="F189" s="84"/>
      <c r="G189" s="42">
        <v>22830042</v>
      </c>
      <c r="H189" s="43">
        <v>8272</v>
      </c>
      <c r="I189" s="44">
        <v>7584</v>
      </c>
      <c r="J189" s="45">
        <v>3.4574941815</v>
      </c>
      <c r="K189" s="37">
        <f t="shared" si="69"/>
        <v>3.8602783985843589E-2</v>
      </c>
      <c r="L189" s="37">
        <f t="shared" si="70"/>
        <v>1.1001439316596685E-2</v>
      </c>
      <c r="M189" s="38">
        <f t="shared" si="71"/>
        <v>1.090717299578059</v>
      </c>
      <c r="N189" s="37">
        <f t="shared" si="72"/>
        <v>3.5588565594467472E-3</v>
      </c>
      <c r="O189" s="39">
        <f t="shared" si="68"/>
        <v>22830042</v>
      </c>
      <c r="P189" s="39">
        <f t="shared" si="73"/>
        <v>8335849.0649042027</v>
      </c>
      <c r="Q189" s="39">
        <f t="shared" si="74"/>
        <v>674141.13438862306</v>
      </c>
      <c r="R189" s="39">
        <f t="shared" si="75"/>
        <v>31840032.199292824</v>
      </c>
      <c r="S189" t="s">
        <v>437</v>
      </c>
      <c r="T189">
        <v>7584</v>
      </c>
      <c r="U189">
        <v>3.4574940000000001</v>
      </c>
      <c r="V189">
        <v>1.1165E-2</v>
      </c>
      <c r="W189">
        <v>3.86028E-2</v>
      </c>
      <c r="X189">
        <v>1.10014E-2</v>
      </c>
      <c r="Y189" t="b">
        <f t="shared" si="76"/>
        <v>1</v>
      </c>
      <c r="Z189" s="178">
        <f t="shared" si="77"/>
        <v>0</v>
      </c>
      <c r="AA189" s="180">
        <f t="shared" si="78"/>
        <v>-1.814999999183442E-7</v>
      </c>
      <c r="AB189" s="180">
        <f t="shared" si="79"/>
        <v>1.0000004148445982</v>
      </c>
      <c r="AC189" s="180">
        <f t="shared" si="80"/>
        <v>0.99999642623155449</v>
      </c>
      <c r="AD189" t="s">
        <v>437</v>
      </c>
      <c r="AE189">
        <v>947131646</v>
      </c>
      <c r="AF189">
        <v>1.10014E-2</v>
      </c>
      <c r="AG189">
        <v>8335849.0599999996</v>
      </c>
      <c r="AH189" t="b">
        <f t="shared" si="81"/>
        <v>1</v>
      </c>
      <c r="AI189" s="178">
        <f t="shared" si="82"/>
        <v>-0.25750446319580078</v>
      </c>
      <c r="AJ189" s="46">
        <f t="shared" si="83"/>
        <v>0.99999642623155449</v>
      </c>
      <c r="AK189" s="46">
        <f t="shared" si="84"/>
        <v>-4.9042031168937683E-3</v>
      </c>
      <c r="AL189" t="s">
        <v>437</v>
      </c>
      <c r="AM189">
        <v>8272</v>
      </c>
      <c r="AN189">
        <v>7584</v>
      </c>
      <c r="AO189">
        <v>1.0907172999999999</v>
      </c>
      <c r="AP189">
        <v>3.5588999999999998E-3</v>
      </c>
      <c r="AQ189" t="b">
        <f t="shared" si="85"/>
        <v>1</v>
      </c>
      <c r="AR189" s="178">
        <f t="shared" si="86"/>
        <v>0</v>
      </c>
      <c r="AS189" s="178">
        <f t="shared" si="87"/>
        <v>0</v>
      </c>
      <c r="AT189" s="179">
        <f t="shared" si="88"/>
        <v>1.0000000003868472</v>
      </c>
      <c r="AU189" s="179">
        <f t="shared" si="89"/>
        <v>1.0000122063231622</v>
      </c>
      <c r="AV189" t="s">
        <v>437</v>
      </c>
      <c r="AW189">
        <v>947131646</v>
      </c>
      <c r="AX189">
        <v>3.5588999999999998E-3</v>
      </c>
      <c r="AY189">
        <v>674141.13</v>
      </c>
      <c r="AZ189" t="b">
        <f t="shared" si="90"/>
        <v>1</v>
      </c>
      <c r="BA189" s="178">
        <f t="shared" si="91"/>
        <v>-0.25750446319580078</v>
      </c>
      <c r="BB189" s="46">
        <f t="shared" si="92"/>
        <v>1.0000122063231622</v>
      </c>
      <c r="BC189" s="46">
        <f t="shared" si="93"/>
        <v>-4.3886230560019612E-3</v>
      </c>
      <c r="BD189" t="s">
        <v>437</v>
      </c>
      <c r="BE189">
        <v>22830042</v>
      </c>
      <c r="BF189" t="b">
        <f t="shared" si="94"/>
        <v>1</v>
      </c>
      <c r="BG189" s="178">
        <f t="shared" si="95"/>
        <v>0</v>
      </c>
      <c r="BH189">
        <v>174</v>
      </c>
      <c r="BI189" t="s">
        <v>437</v>
      </c>
      <c r="BJ189">
        <v>22830042</v>
      </c>
      <c r="BK189">
        <v>8335849.0599999996</v>
      </c>
      <c r="BL189">
        <v>674141.13</v>
      </c>
      <c r="BM189">
        <v>31840032</v>
      </c>
      <c r="BN189" t="b">
        <f t="shared" si="96"/>
        <v>1</v>
      </c>
      <c r="BO189" s="46">
        <f t="shared" si="97"/>
        <v>0</v>
      </c>
      <c r="BP189" s="46">
        <f t="shared" si="98"/>
        <v>-4.9042031168937683E-3</v>
      </c>
      <c r="BQ189" s="46">
        <f t="shared" si="99"/>
        <v>-4.3886230560019612E-3</v>
      </c>
      <c r="BR189" s="46">
        <f t="shared" si="100"/>
        <v>-0.19929282367229462</v>
      </c>
    </row>
    <row r="190" spans="1:70" x14ac:dyDescent="0.25">
      <c r="A190" s="41" t="s">
        <v>481</v>
      </c>
      <c r="B190" s="41" t="s">
        <v>209</v>
      </c>
      <c r="C190" s="84" t="s">
        <v>438</v>
      </c>
      <c r="D190" s="84"/>
      <c r="E190" s="84"/>
      <c r="F190" s="84"/>
      <c r="G190" s="42">
        <v>9740630</v>
      </c>
      <c r="H190" s="43">
        <v>2182</v>
      </c>
      <c r="I190" s="44">
        <v>1821</v>
      </c>
      <c r="J190" s="45">
        <v>3.6497786800999998</v>
      </c>
      <c r="K190" s="37">
        <f t="shared" si="69"/>
        <v>9.7844252584577806E-3</v>
      </c>
      <c r="L190" s="37">
        <f t="shared" si="70"/>
        <v>2.7884714420642266E-3</v>
      </c>
      <c r="M190" s="38">
        <f t="shared" si="71"/>
        <v>1.1982427237781439</v>
      </c>
      <c r="N190" s="37">
        <f t="shared" si="72"/>
        <v>3.9096968380137051E-3</v>
      </c>
      <c r="O190" s="39">
        <f t="shared" si="68"/>
        <v>9740630</v>
      </c>
      <c r="P190" s="39">
        <f t="shared" si="73"/>
        <v>2112839.6379714627</v>
      </c>
      <c r="Q190" s="39">
        <f t="shared" si="74"/>
        <v>740599.52051113592</v>
      </c>
      <c r="R190" s="39">
        <f t="shared" si="75"/>
        <v>12594069.158482598</v>
      </c>
      <c r="S190" t="s">
        <v>438</v>
      </c>
      <c r="T190">
        <v>1821</v>
      </c>
      <c r="U190">
        <v>3.6497790000000001</v>
      </c>
      <c r="V190">
        <v>2.6808000000000001E-3</v>
      </c>
      <c r="W190">
        <v>9.7844000000000004E-3</v>
      </c>
      <c r="X190">
        <v>2.7885000000000002E-3</v>
      </c>
      <c r="Y190" t="b">
        <f t="shared" si="76"/>
        <v>1</v>
      </c>
      <c r="Z190" s="178">
        <f t="shared" si="77"/>
        <v>0</v>
      </c>
      <c r="AA190" s="180">
        <f t="shared" si="78"/>
        <v>3.199000002673813E-7</v>
      </c>
      <c r="AB190" s="180">
        <f t="shared" si="79"/>
        <v>0.99999741850368185</v>
      </c>
      <c r="AC190" s="180">
        <f t="shared" si="80"/>
        <v>1.0000102414302483</v>
      </c>
      <c r="AD190" t="s">
        <v>438</v>
      </c>
      <c r="AE190">
        <v>947131646</v>
      </c>
      <c r="AF190">
        <v>2.7885000000000002E-3</v>
      </c>
      <c r="AG190">
        <v>2112839.64</v>
      </c>
      <c r="AH190" t="b">
        <f t="shared" si="81"/>
        <v>1</v>
      </c>
      <c r="AI190" s="178">
        <f t="shared" si="82"/>
        <v>-0.25750446319580078</v>
      </c>
      <c r="AJ190" s="46">
        <f t="shared" si="83"/>
        <v>1.0000102414302483</v>
      </c>
      <c r="AK190" s="46">
        <f t="shared" si="84"/>
        <v>2.0285374484956264E-3</v>
      </c>
      <c r="AL190" t="s">
        <v>438</v>
      </c>
      <c r="AM190">
        <v>2182</v>
      </c>
      <c r="AN190">
        <v>1821</v>
      </c>
      <c r="AO190">
        <v>1.1982427</v>
      </c>
      <c r="AP190">
        <v>3.9097000000000003E-3</v>
      </c>
      <c r="AQ190" t="b">
        <f t="shared" si="85"/>
        <v>1</v>
      </c>
      <c r="AR190" s="178">
        <f t="shared" si="86"/>
        <v>0</v>
      </c>
      <c r="AS190" s="178">
        <f t="shared" si="87"/>
        <v>0</v>
      </c>
      <c r="AT190" s="179">
        <f t="shared" si="88"/>
        <v>0.99999998015582037</v>
      </c>
      <c r="AU190" s="179">
        <f t="shared" si="89"/>
        <v>1.000000808754854</v>
      </c>
      <c r="AV190" t="s">
        <v>438</v>
      </c>
      <c r="AW190">
        <v>947131646</v>
      </c>
      <c r="AX190">
        <v>3.9097000000000003E-3</v>
      </c>
      <c r="AY190">
        <v>740599.52</v>
      </c>
      <c r="AZ190" t="b">
        <f t="shared" si="90"/>
        <v>1</v>
      </c>
      <c r="BA190" s="178">
        <f t="shared" si="91"/>
        <v>-0.25750446319580078</v>
      </c>
      <c r="BB190" s="46">
        <f t="shared" si="92"/>
        <v>1.000000808754854</v>
      </c>
      <c r="BC190" s="46">
        <f t="shared" si="93"/>
        <v>-5.1113590598106384E-4</v>
      </c>
      <c r="BD190" t="s">
        <v>438</v>
      </c>
      <c r="BE190">
        <v>9740630</v>
      </c>
      <c r="BF190" t="b">
        <f t="shared" si="94"/>
        <v>1</v>
      </c>
      <c r="BG190" s="178">
        <f t="shared" si="95"/>
        <v>0</v>
      </c>
      <c r="BH190">
        <v>175</v>
      </c>
      <c r="BI190" t="s">
        <v>438</v>
      </c>
      <c r="BJ190">
        <v>9740630</v>
      </c>
      <c r="BK190">
        <v>2112839.64</v>
      </c>
      <c r="BL190">
        <v>740599.52</v>
      </c>
      <c r="BM190">
        <v>12594069</v>
      </c>
      <c r="BN190" t="b">
        <f t="shared" si="96"/>
        <v>1</v>
      </c>
      <c r="BO190" s="46">
        <f t="shared" si="97"/>
        <v>0</v>
      </c>
      <c r="BP190" s="46">
        <f t="shared" si="98"/>
        <v>2.0285374484956264E-3</v>
      </c>
      <c r="BQ190" s="46">
        <f t="shared" si="99"/>
        <v>-5.1113590598106384E-4</v>
      </c>
      <c r="BR190" s="46">
        <f t="shared" si="100"/>
        <v>-0.15848259814083576</v>
      </c>
    </row>
    <row r="191" spans="1:70" x14ac:dyDescent="0.25">
      <c r="A191" s="41" t="s">
        <v>481</v>
      </c>
      <c r="B191" s="41" t="s">
        <v>210</v>
      </c>
      <c r="C191" s="84" t="s">
        <v>439</v>
      </c>
      <c r="D191" s="84"/>
      <c r="E191" s="84"/>
      <c r="F191" s="84"/>
      <c r="G191" s="42">
        <v>4093305</v>
      </c>
      <c r="H191" s="43">
        <v>1001</v>
      </c>
      <c r="I191" s="44">
        <v>1204</v>
      </c>
      <c r="J191" s="45">
        <v>3.5494722760999999</v>
      </c>
      <c r="K191" s="37">
        <f t="shared" si="69"/>
        <v>6.2914263890311338E-3</v>
      </c>
      <c r="L191" s="37">
        <f t="shared" si="70"/>
        <v>1.7929988070068588E-3</v>
      </c>
      <c r="M191" s="38">
        <f t="shared" si="71"/>
        <v>0.83139534883720934</v>
      </c>
      <c r="N191" s="37">
        <f t="shared" si="72"/>
        <v>2.7127256456346933E-3</v>
      </c>
      <c r="O191" s="39">
        <f t="shared" si="68"/>
        <v>4093305</v>
      </c>
      <c r="P191" s="39">
        <f t="shared" si="73"/>
        <v>1358564.7294545183</v>
      </c>
      <c r="Q191" s="39">
        <f t="shared" si="74"/>
        <v>513861.66131898761</v>
      </c>
      <c r="R191" s="39">
        <f t="shared" si="75"/>
        <v>5965731.3907735059</v>
      </c>
      <c r="S191" t="s">
        <v>439</v>
      </c>
      <c r="T191">
        <v>1204</v>
      </c>
      <c r="U191">
        <v>3.5494720000000002</v>
      </c>
      <c r="V191">
        <v>1.7725E-3</v>
      </c>
      <c r="W191">
        <v>6.2913999999999999E-3</v>
      </c>
      <c r="X191">
        <v>1.7930000000000001E-3</v>
      </c>
      <c r="Y191" t="b">
        <f t="shared" si="76"/>
        <v>1</v>
      </c>
      <c r="Z191" s="178">
        <f t="shared" si="77"/>
        <v>0</v>
      </c>
      <c r="AA191" s="180">
        <f t="shared" si="78"/>
        <v>-2.7609999975197752E-7</v>
      </c>
      <c r="AB191" s="180">
        <f t="shared" si="79"/>
        <v>0.99999580555672085</v>
      </c>
      <c r="AC191" s="180">
        <f t="shared" si="80"/>
        <v>1.0000006653619271</v>
      </c>
      <c r="AD191" t="s">
        <v>439</v>
      </c>
      <c r="AE191">
        <v>947131646</v>
      </c>
      <c r="AF191">
        <v>1.7930000000000001E-3</v>
      </c>
      <c r="AG191">
        <v>1358564.73</v>
      </c>
      <c r="AH191" t="b">
        <f t="shared" si="81"/>
        <v>1</v>
      </c>
      <c r="AI191" s="178">
        <f t="shared" si="82"/>
        <v>-0.25750446319580078</v>
      </c>
      <c r="AJ191" s="46">
        <f t="shared" si="83"/>
        <v>1.0000006653619271</v>
      </c>
      <c r="AK191" s="46">
        <f t="shared" si="84"/>
        <v>5.4548168554902077E-4</v>
      </c>
      <c r="AL191" t="s">
        <v>439</v>
      </c>
      <c r="AM191">
        <v>1001</v>
      </c>
      <c r="AN191">
        <v>1204</v>
      </c>
      <c r="AO191">
        <v>0.83139529999999995</v>
      </c>
      <c r="AP191">
        <v>2.7127000000000002E-3</v>
      </c>
      <c r="AQ191" t="b">
        <f t="shared" si="85"/>
        <v>1</v>
      </c>
      <c r="AR191" s="178">
        <f t="shared" si="86"/>
        <v>0</v>
      </c>
      <c r="AS191" s="178">
        <f t="shared" si="87"/>
        <v>0</v>
      </c>
      <c r="AT191" s="179">
        <f t="shared" si="88"/>
        <v>0.99999994125874114</v>
      </c>
      <c r="AU191" s="179">
        <f t="shared" si="89"/>
        <v>0.99999054617457006</v>
      </c>
      <c r="AV191" t="s">
        <v>439</v>
      </c>
      <c r="AW191">
        <v>947131646</v>
      </c>
      <c r="AX191">
        <v>2.7127000000000002E-3</v>
      </c>
      <c r="AY191">
        <v>513861.66</v>
      </c>
      <c r="AZ191" t="b">
        <f t="shared" si="90"/>
        <v>1</v>
      </c>
      <c r="BA191" s="178">
        <f t="shared" si="91"/>
        <v>-0.25750446319580078</v>
      </c>
      <c r="BB191" s="46">
        <f t="shared" si="92"/>
        <v>0.99999054617457006</v>
      </c>
      <c r="BC191" s="46">
        <f t="shared" si="93"/>
        <v>-1.3189876335673034E-3</v>
      </c>
      <c r="BD191" t="s">
        <v>439</v>
      </c>
      <c r="BE191">
        <v>4093305</v>
      </c>
      <c r="BF191" t="b">
        <f t="shared" si="94"/>
        <v>1</v>
      </c>
      <c r="BG191" s="178">
        <f t="shared" si="95"/>
        <v>0</v>
      </c>
      <c r="BH191">
        <v>176</v>
      </c>
      <c r="BI191" t="s">
        <v>439</v>
      </c>
      <c r="BJ191">
        <v>4093305</v>
      </c>
      <c r="BK191">
        <v>1358564.73</v>
      </c>
      <c r="BL191">
        <v>513861.66</v>
      </c>
      <c r="BM191">
        <v>5965731</v>
      </c>
      <c r="BN191" t="b">
        <f t="shared" si="96"/>
        <v>1</v>
      </c>
      <c r="BO191" s="46">
        <f t="shared" si="97"/>
        <v>0</v>
      </c>
      <c r="BP191" s="46">
        <f t="shared" si="98"/>
        <v>5.4548168554902077E-4</v>
      </c>
      <c r="BQ191" s="46">
        <f t="shared" si="99"/>
        <v>-1.3189876335673034E-3</v>
      </c>
      <c r="BR191" s="46">
        <f t="shared" si="100"/>
        <v>-0.39077350590378046</v>
      </c>
    </row>
    <row r="192" spans="1:70" x14ac:dyDescent="0.25">
      <c r="A192" s="41" t="s">
        <v>481</v>
      </c>
      <c r="B192" s="41" t="s">
        <v>211</v>
      </c>
      <c r="C192" s="84" t="s">
        <v>440</v>
      </c>
      <c r="D192" s="84"/>
      <c r="E192" s="84"/>
      <c r="F192" s="84"/>
      <c r="G192" s="42">
        <v>47884691</v>
      </c>
      <c r="H192" s="43">
        <v>11795</v>
      </c>
      <c r="I192" s="44">
        <v>9689</v>
      </c>
      <c r="J192" s="45">
        <v>3.6467435904999999</v>
      </c>
      <c r="K192" s="37">
        <f t="shared" si="69"/>
        <v>5.2016727783959348E-2</v>
      </c>
      <c r="L192" s="37">
        <f t="shared" si="70"/>
        <v>1.4824290247382578E-2</v>
      </c>
      <c r="M192" s="38">
        <f t="shared" si="71"/>
        <v>1.2173598926617815</v>
      </c>
      <c r="N192" s="37">
        <f t="shared" si="72"/>
        <v>3.9720734610909263E-3</v>
      </c>
      <c r="O192" s="39">
        <f t="shared" si="68"/>
        <v>47884691</v>
      </c>
      <c r="P192" s="39">
        <f t="shared" si="73"/>
        <v>11232443.541282024</v>
      </c>
      <c r="Q192" s="39">
        <f t="shared" si="74"/>
        <v>752415.29525175842</v>
      </c>
      <c r="R192" s="39">
        <f t="shared" si="75"/>
        <v>59869549.836533785</v>
      </c>
      <c r="S192" t="s">
        <v>440</v>
      </c>
      <c r="T192">
        <v>9689</v>
      </c>
      <c r="U192">
        <v>3.646744</v>
      </c>
      <c r="V192">
        <v>1.4263899999999999E-2</v>
      </c>
      <c r="W192">
        <v>5.2016699999999999E-2</v>
      </c>
      <c r="X192">
        <v>1.48243E-2</v>
      </c>
      <c r="Y192" t="b">
        <f t="shared" si="76"/>
        <v>1</v>
      </c>
      <c r="Z192" s="178">
        <f t="shared" si="77"/>
        <v>0</v>
      </c>
      <c r="AA192" s="180">
        <f t="shared" si="78"/>
        <v>4.0950000013140198E-7</v>
      </c>
      <c r="AB192" s="180">
        <f t="shared" si="79"/>
        <v>0.99999946586491439</v>
      </c>
      <c r="AC192" s="180">
        <f t="shared" si="80"/>
        <v>1.0000006578809009</v>
      </c>
      <c r="AD192" t="s">
        <v>440</v>
      </c>
      <c r="AE192">
        <v>947131646</v>
      </c>
      <c r="AF192">
        <v>1.48243E-2</v>
      </c>
      <c r="AG192">
        <v>11232443.539999999</v>
      </c>
      <c r="AH192" t="b">
        <f t="shared" si="81"/>
        <v>1</v>
      </c>
      <c r="AI192" s="178">
        <f t="shared" si="82"/>
        <v>-0.25750446319580078</v>
      </c>
      <c r="AJ192" s="46">
        <f t="shared" si="83"/>
        <v>1.0000006578809009</v>
      </c>
      <c r="AK192" s="46">
        <f t="shared" si="84"/>
        <v>-1.2820251286029816E-3</v>
      </c>
      <c r="AL192" t="s">
        <v>440</v>
      </c>
      <c r="AM192">
        <v>11795</v>
      </c>
      <c r="AN192">
        <v>9689</v>
      </c>
      <c r="AO192">
        <v>1.2173598999999999</v>
      </c>
      <c r="AP192">
        <v>3.9721000000000001E-3</v>
      </c>
      <c r="AQ192" t="b">
        <f t="shared" si="85"/>
        <v>1</v>
      </c>
      <c r="AR192" s="178">
        <f t="shared" si="86"/>
        <v>0</v>
      </c>
      <c r="AS192" s="178">
        <f t="shared" si="87"/>
        <v>0</v>
      </c>
      <c r="AT192" s="179">
        <f t="shared" si="88"/>
        <v>1.0000000060279779</v>
      </c>
      <c r="AU192" s="179">
        <f t="shared" si="89"/>
        <v>1.0000066813741824</v>
      </c>
      <c r="AV192" t="s">
        <v>440</v>
      </c>
      <c r="AW192">
        <v>947131646</v>
      </c>
      <c r="AX192">
        <v>3.9721000000000001E-3</v>
      </c>
      <c r="AY192">
        <v>752415.3</v>
      </c>
      <c r="AZ192" t="b">
        <f t="shared" si="90"/>
        <v>1</v>
      </c>
      <c r="BA192" s="178">
        <f t="shared" si="91"/>
        <v>-0.25750446319580078</v>
      </c>
      <c r="BB192" s="46">
        <f t="shared" si="92"/>
        <v>1.0000066813741824</v>
      </c>
      <c r="BC192" s="46">
        <f t="shared" si="93"/>
        <v>4.7482416266575456E-3</v>
      </c>
      <c r="BD192" t="s">
        <v>440</v>
      </c>
      <c r="BE192">
        <v>47884691</v>
      </c>
      <c r="BF192" t="b">
        <f t="shared" si="94"/>
        <v>1</v>
      </c>
      <c r="BG192" s="178">
        <f t="shared" si="95"/>
        <v>0</v>
      </c>
      <c r="BH192">
        <v>177</v>
      </c>
      <c r="BI192" t="s">
        <v>440</v>
      </c>
      <c r="BJ192">
        <v>47884691</v>
      </c>
      <c r="BK192">
        <v>11232443.539999999</v>
      </c>
      <c r="BL192">
        <v>752415.3</v>
      </c>
      <c r="BM192">
        <v>59869550</v>
      </c>
      <c r="BN192" t="b">
        <f t="shared" si="96"/>
        <v>1</v>
      </c>
      <c r="BO192" s="46">
        <f t="shared" si="97"/>
        <v>0</v>
      </c>
      <c r="BP192" s="46">
        <f t="shared" si="98"/>
        <v>-1.2820251286029816E-3</v>
      </c>
      <c r="BQ192" s="46">
        <f t="shared" si="99"/>
        <v>4.7482416266575456E-3</v>
      </c>
      <c r="BR192" s="46">
        <f t="shared" si="100"/>
        <v>0.16346621513366699</v>
      </c>
    </row>
    <row r="193" spans="1:70" x14ac:dyDescent="0.25">
      <c r="A193" s="41" t="s">
        <v>481</v>
      </c>
      <c r="B193" s="41" t="s">
        <v>212</v>
      </c>
      <c r="C193" s="84" t="s">
        <v>441</v>
      </c>
      <c r="D193" s="84"/>
      <c r="E193" s="84"/>
      <c r="F193" s="84"/>
      <c r="G193" s="42">
        <v>37994625</v>
      </c>
      <c r="H193" s="43">
        <v>5677</v>
      </c>
      <c r="I193" s="44">
        <v>3578</v>
      </c>
      <c r="J193" s="45">
        <v>3.5270739040999999</v>
      </c>
      <c r="K193" s="37">
        <f t="shared" si="69"/>
        <v>1.8578632334910226E-2</v>
      </c>
      <c r="L193" s="37">
        <f t="shared" si="70"/>
        <v>5.2947397859395414E-3</v>
      </c>
      <c r="M193" s="38">
        <f t="shared" si="71"/>
        <v>1.5866405813303521</v>
      </c>
      <c r="N193" s="37">
        <f t="shared" si="72"/>
        <v>5.1769842126243946E-3</v>
      </c>
      <c r="O193" s="39">
        <f t="shared" si="68"/>
        <v>37994625</v>
      </c>
      <c r="P193" s="39">
        <f t="shared" si="73"/>
        <v>4011852.4879696197</v>
      </c>
      <c r="Q193" s="39">
        <f t="shared" si="74"/>
        <v>980657.11599041044</v>
      </c>
      <c r="R193" s="39">
        <f t="shared" si="75"/>
        <v>42987134.60396003</v>
      </c>
      <c r="S193" t="s">
        <v>441</v>
      </c>
      <c r="T193">
        <v>3578</v>
      </c>
      <c r="U193">
        <v>3.5270739999999998</v>
      </c>
      <c r="V193">
        <v>5.2674000000000002E-3</v>
      </c>
      <c r="W193">
        <v>1.8578600000000001E-2</v>
      </c>
      <c r="X193">
        <v>5.2947000000000003E-3</v>
      </c>
      <c r="Y193" t="b">
        <f t="shared" si="76"/>
        <v>1</v>
      </c>
      <c r="Z193" s="178">
        <f t="shared" si="77"/>
        <v>0</v>
      </c>
      <c r="AA193" s="180">
        <f t="shared" si="78"/>
        <v>9.5899999941195802E-8</v>
      </c>
      <c r="AB193" s="180">
        <f t="shared" si="79"/>
        <v>0.99999825956455557</v>
      </c>
      <c r="AC193" s="180">
        <f t="shared" si="80"/>
        <v>0.99999248576112332</v>
      </c>
      <c r="AD193" t="s">
        <v>441</v>
      </c>
      <c r="AE193">
        <v>947131646</v>
      </c>
      <c r="AF193">
        <v>5.2947000000000003E-3</v>
      </c>
      <c r="AG193">
        <v>4011852.49</v>
      </c>
      <c r="AH193" t="b">
        <f t="shared" si="81"/>
        <v>1</v>
      </c>
      <c r="AI193" s="178">
        <f t="shared" si="82"/>
        <v>-0.25750446319580078</v>
      </c>
      <c r="AJ193" s="46">
        <f t="shared" si="83"/>
        <v>0.99999248576112332</v>
      </c>
      <c r="AK193" s="46">
        <f t="shared" si="84"/>
        <v>2.0303805358707905E-3</v>
      </c>
      <c r="AL193" t="s">
        <v>441</v>
      </c>
      <c r="AM193">
        <v>5677</v>
      </c>
      <c r="AN193">
        <v>3578</v>
      </c>
      <c r="AO193">
        <v>1.5866406</v>
      </c>
      <c r="AP193">
        <v>5.1770000000000002E-3</v>
      </c>
      <c r="AQ193" t="b">
        <f t="shared" si="85"/>
        <v>1</v>
      </c>
      <c r="AR193" s="178">
        <f t="shared" si="86"/>
        <v>0</v>
      </c>
      <c r="AS193" s="178">
        <f t="shared" si="87"/>
        <v>0</v>
      </c>
      <c r="AT193" s="179">
        <f t="shared" si="88"/>
        <v>1.0000000117667782</v>
      </c>
      <c r="AU193" s="179">
        <f t="shared" si="89"/>
        <v>1.0000030495313406</v>
      </c>
      <c r="AV193" t="s">
        <v>441</v>
      </c>
      <c r="AW193">
        <v>947131646</v>
      </c>
      <c r="AX193">
        <v>5.1770000000000002E-3</v>
      </c>
      <c r="AY193">
        <v>980657.12</v>
      </c>
      <c r="AZ193" t="b">
        <f t="shared" si="90"/>
        <v>1</v>
      </c>
      <c r="BA193" s="178">
        <f t="shared" si="91"/>
        <v>-0.25750446319580078</v>
      </c>
      <c r="BB193" s="46">
        <f t="shared" si="92"/>
        <v>1.0000030495313406</v>
      </c>
      <c r="BC193" s="46">
        <f t="shared" si="93"/>
        <v>4.0095895528793335E-3</v>
      </c>
      <c r="BD193" t="s">
        <v>441</v>
      </c>
      <c r="BE193">
        <v>37994625</v>
      </c>
      <c r="BF193" t="b">
        <f t="shared" si="94"/>
        <v>1</v>
      </c>
      <c r="BG193" s="178">
        <f t="shared" si="95"/>
        <v>0</v>
      </c>
      <c r="BH193">
        <v>178</v>
      </c>
      <c r="BI193" t="s">
        <v>441</v>
      </c>
      <c r="BJ193">
        <v>37994625</v>
      </c>
      <c r="BK193">
        <v>4011852.49</v>
      </c>
      <c r="BL193">
        <v>980657.12</v>
      </c>
      <c r="BM193">
        <v>42987135</v>
      </c>
      <c r="BN193" t="b">
        <f t="shared" si="96"/>
        <v>1</v>
      </c>
      <c r="BO193" s="46">
        <f t="shared" si="97"/>
        <v>0</v>
      </c>
      <c r="BP193" s="46">
        <f t="shared" si="98"/>
        <v>2.0303805358707905E-3</v>
      </c>
      <c r="BQ193" s="46">
        <f t="shared" si="99"/>
        <v>4.0095895528793335E-3</v>
      </c>
      <c r="BR193" s="46">
        <f t="shared" si="100"/>
        <v>0.39603997021913528</v>
      </c>
    </row>
    <row r="194" spans="1:70" x14ac:dyDescent="0.25">
      <c r="A194" s="41" t="s">
        <v>481</v>
      </c>
      <c r="B194" s="41" t="s">
        <v>213</v>
      </c>
      <c r="C194" s="84" t="s">
        <v>442</v>
      </c>
      <c r="D194" s="84"/>
      <c r="E194" s="84"/>
      <c r="F194" s="84"/>
      <c r="G194" s="42">
        <v>33891582</v>
      </c>
      <c r="H194" s="43">
        <v>6363</v>
      </c>
      <c r="I194" s="44">
        <v>2941</v>
      </c>
      <c r="J194" s="45">
        <v>3.4501226952000001</v>
      </c>
      <c r="K194" s="37">
        <f t="shared" si="69"/>
        <v>1.4937860824568801E-2</v>
      </c>
      <c r="L194" s="37">
        <f t="shared" si="70"/>
        <v>4.2571533038012642E-3</v>
      </c>
      <c r="M194" s="38">
        <f t="shared" si="71"/>
        <v>2.1635498129887791</v>
      </c>
      <c r="N194" s="37">
        <f t="shared" si="72"/>
        <v>7.0593575866299474E-3</v>
      </c>
      <c r="O194" s="39">
        <f t="shared" si="68"/>
        <v>33891582</v>
      </c>
      <c r="P194" s="39">
        <f t="shared" si="73"/>
        <v>3225667.6935998923</v>
      </c>
      <c r="Q194" s="39">
        <f t="shared" si="74"/>
        <v>1337228.194509045</v>
      </c>
      <c r="R194" s="39">
        <f t="shared" si="75"/>
        <v>38454477.888108939</v>
      </c>
      <c r="S194" t="s">
        <v>442</v>
      </c>
      <c r="T194">
        <v>2941</v>
      </c>
      <c r="U194">
        <v>3.4501230000000001</v>
      </c>
      <c r="V194">
        <v>4.3296999999999997E-3</v>
      </c>
      <c r="W194">
        <v>1.49379E-2</v>
      </c>
      <c r="X194">
        <v>4.2572E-3</v>
      </c>
      <c r="Y194" t="b">
        <f t="shared" si="76"/>
        <v>1</v>
      </c>
      <c r="Z194" s="178">
        <f t="shared" si="77"/>
        <v>0</v>
      </c>
      <c r="AA194" s="180">
        <f t="shared" si="78"/>
        <v>3.0479999990618012E-7</v>
      </c>
      <c r="AB194" s="180">
        <f t="shared" si="79"/>
        <v>1.0000026225596597</v>
      </c>
      <c r="AC194" s="180">
        <f t="shared" si="80"/>
        <v>1.0000109688788266</v>
      </c>
      <c r="AD194" t="s">
        <v>442</v>
      </c>
      <c r="AE194">
        <v>947131646</v>
      </c>
      <c r="AF194">
        <v>4.2572E-3</v>
      </c>
      <c r="AG194">
        <v>3225667.69</v>
      </c>
      <c r="AH194" t="b">
        <f t="shared" si="81"/>
        <v>1</v>
      </c>
      <c r="AI194" s="178">
        <f t="shared" si="82"/>
        <v>-0.25750446319580078</v>
      </c>
      <c r="AJ194" s="46">
        <f t="shared" si="83"/>
        <v>1.0000109688788266</v>
      </c>
      <c r="AK194" s="46">
        <f t="shared" si="84"/>
        <v>-3.599892370402813E-3</v>
      </c>
      <c r="AL194" t="s">
        <v>442</v>
      </c>
      <c r="AM194">
        <v>6363</v>
      </c>
      <c r="AN194">
        <v>2941</v>
      </c>
      <c r="AO194">
        <v>2.1635498000000002</v>
      </c>
      <c r="AP194">
        <v>7.0594000000000004E-3</v>
      </c>
      <c r="AQ194" t="b">
        <f t="shared" si="85"/>
        <v>1</v>
      </c>
      <c r="AR194" s="178">
        <f t="shared" si="86"/>
        <v>0</v>
      </c>
      <c r="AS194" s="178">
        <f t="shared" si="87"/>
        <v>0</v>
      </c>
      <c r="AT194" s="179">
        <f t="shared" si="88"/>
        <v>0.99999999399654271</v>
      </c>
      <c r="AU194" s="179">
        <f t="shared" si="89"/>
        <v>1.0000060081061957</v>
      </c>
      <c r="AV194" t="s">
        <v>442</v>
      </c>
      <c r="AW194">
        <v>947131646</v>
      </c>
      <c r="AX194">
        <v>7.0594000000000004E-3</v>
      </c>
      <c r="AY194">
        <v>1337228.19</v>
      </c>
      <c r="AZ194" t="b">
        <f t="shared" si="90"/>
        <v>1</v>
      </c>
      <c r="BA194" s="178">
        <f t="shared" si="91"/>
        <v>-0.25750446319580078</v>
      </c>
      <c r="BB194" s="46">
        <f t="shared" si="92"/>
        <v>1.0000060081061957</v>
      </c>
      <c r="BC194" s="46">
        <f t="shared" si="93"/>
        <v>-4.5090450439602137E-3</v>
      </c>
      <c r="BD194" t="s">
        <v>442</v>
      </c>
      <c r="BE194">
        <v>33891582</v>
      </c>
      <c r="BF194" t="b">
        <f t="shared" si="94"/>
        <v>1</v>
      </c>
      <c r="BG194" s="178">
        <f t="shared" si="95"/>
        <v>0</v>
      </c>
      <c r="BH194">
        <v>179</v>
      </c>
      <c r="BI194" t="s">
        <v>442</v>
      </c>
      <c r="BJ194">
        <v>33891582</v>
      </c>
      <c r="BK194">
        <v>3225667.69</v>
      </c>
      <c r="BL194">
        <v>1337228.19</v>
      </c>
      <c r="BM194">
        <v>38454478</v>
      </c>
      <c r="BN194" t="b">
        <f t="shared" si="96"/>
        <v>1</v>
      </c>
      <c r="BO194" s="46">
        <f t="shared" si="97"/>
        <v>0</v>
      </c>
      <c r="BP194" s="46">
        <f t="shared" si="98"/>
        <v>-3.599892370402813E-3</v>
      </c>
      <c r="BQ194" s="46">
        <f t="shared" si="99"/>
        <v>-4.5090450439602137E-3</v>
      </c>
      <c r="BR194" s="46">
        <f t="shared" si="100"/>
        <v>0.11189106106758118</v>
      </c>
    </row>
    <row r="195" spans="1:70" x14ac:dyDescent="0.25">
      <c r="A195" s="41" t="s">
        <v>481</v>
      </c>
      <c r="B195" s="41" t="s">
        <v>214</v>
      </c>
      <c r="C195" s="84" t="s">
        <v>443</v>
      </c>
      <c r="D195" s="84"/>
      <c r="E195" s="84"/>
      <c r="F195" s="84"/>
      <c r="G195" s="42">
        <v>25457030</v>
      </c>
      <c r="H195" s="43">
        <v>5249</v>
      </c>
      <c r="I195" s="44">
        <v>3069</v>
      </c>
      <c r="J195" s="45">
        <v>3.4112095146999999</v>
      </c>
      <c r="K195" s="37">
        <f t="shared" si="69"/>
        <v>1.5412181937930685E-2</v>
      </c>
      <c r="L195" s="37">
        <f t="shared" si="70"/>
        <v>4.392330469964849E-3</v>
      </c>
      <c r="M195" s="38">
        <f t="shared" si="71"/>
        <v>1.7103290974258716</v>
      </c>
      <c r="N195" s="37">
        <f t="shared" si="72"/>
        <v>5.5805623781170115E-3</v>
      </c>
      <c r="O195" s="39">
        <f t="shared" si="68"/>
        <v>25457030</v>
      </c>
      <c r="P195" s="39">
        <f t="shared" si="73"/>
        <v>3328092.1511398447</v>
      </c>
      <c r="Q195" s="39">
        <f t="shared" si="74"/>
        <v>1057105.4464457317</v>
      </c>
      <c r="R195" s="39">
        <f t="shared" si="75"/>
        <v>29842227.597585578</v>
      </c>
      <c r="S195" t="s">
        <v>443</v>
      </c>
      <c r="T195">
        <v>3069</v>
      </c>
      <c r="U195">
        <v>3.4112100000000001</v>
      </c>
      <c r="V195">
        <v>4.5180999999999997E-3</v>
      </c>
      <c r="W195">
        <v>1.5412199999999999E-2</v>
      </c>
      <c r="X195">
        <v>4.3923E-3</v>
      </c>
      <c r="Y195" t="b">
        <f t="shared" si="76"/>
        <v>1</v>
      </c>
      <c r="Z195" s="178">
        <f t="shared" si="77"/>
        <v>0</v>
      </c>
      <c r="AA195" s="180">
        <f t="shared" si="78"/>
        <v>4.8530000018587316E-7</v>
      </c>
      <c r="AB195" s="180">
        <f t="shared" si="79"/>
        <v>1.0000011719346025</v>
      </c>
      <c r="AC195" s="180">
        <f t="shared" si="80"/>
        <v>0.99999306291613133</v>
      </c>
      <c r="AD195" t="s">
        <v>443</v>
      </c>
      <c r="AE195">
        <v>947131646</v>
      </c>
      <c r="AF195">
        <v>4.3923E-3</v>
      </c>
      <c r="AG195">
        <v>3328092.15</v>
      </c>
      <c r="AH195" t="b">
        <f t="shared" si="81"/>
        <v>1</v>
      </c>
      <c r="AI195" s="178">
        <f t="shared" si="82"/>
        <v>-0.25750446319580078</v>
      </c>
      <c r="AJ195" s="46">
        <f t="shared" si="83"/>
        <v>0.99999306291613133</v>
      </c>
      <c r="AK195" s="46">
        <f t="shared" si="84"/>
        <v>-1.1398447677493095E-3</v>
      </c>
      <c r="AL195" t="s">
        <v>443</v>
      </c>
      <c r="AM195">
        <v>5249</v>
      </c>
      <c r="AN195">
        <v>3069</v>
      </c>
      <c r="AO195">
        <v>1.7103291</v>
      </c>
      <c r="AP195">
        <v>5.5805999999999998E-3</v>
      </c>
      <c r="AQ195" t="b">
        <f t="shared" si="85"/>
        <v>1</v>
      </c>
      <c r="AR195" s="178">
        <f t="shared" si="86"/>
        <v>0</v>
      </c>
      <c r="AS195" s="178">
        <f t="shared" si="87"/>
        <v>0</v>
      </c>
      <c r="AT195" s="179">
        <f t="shared" si="88"/>
        <v>1.0000000015050485</v>
      </c>
      <c r="AU195" s="179">
        <f t="shared" si="89"/>
        <v>1.0000067415934881</v>
      </c>
      <c r="AV195" t="s">
        <v>443</v>
      </c>
      <c r="AW195">
        <v>947131646</v>
      </c>
      <c r="AX195">
        <v>5.5805999999999998E-3</v>
      </c>
      <c r="AY195">
        <v>1057105.45</v>
      </c>
      <c r="AZ195" t="b">
        <f t="shared" si="90"/>
        <v>1</v>
      </c>
      <c r="BA195" s="178">
        <f t="shared" si="91"/>
        <v>-0.25750446319580078</v>
      </c>
      <c r="BB195" s="46">
        <f t="shared" si="92"/>
        <v>1.0000067415934881</v>
      </c>
      <c r="BC195" s="46">
        <f t="shared" si="93"/>
        <v>3.5542682744562626E-3</v>
      </c>
      <c r="BD195" t="s">
        <v>443</v>
      </c>
      <c r="BE195">
        <v>25457030</v>
      </c>
      <c r="BF195" t="b">
        <f t="shared" si="94"/>
        <v>1</v>
      </c>
      <c r="BG195" s="178">
        <f t="shared" si="95"/>
        <v>0</v>
      </c>
      <c r="BH195">
        <v>180</v>
      </c>
      <c r="BI195" t="s">
        <v>443</v>
      </c>
      <c r="BJ195">
        <v>25457030</v>
      </c>
      <c r="BK195">
        <v>3328092.15</v>
      </c>
      <c r="BL195">
        <v>1057105.45</v>
      </c>
      <c r="BM195">
        <v>29842228</v>
      </c>
      <c r="BN195" t="b">
        <f t="shared" si="96"/>
        <v>1</v>
      </c>
      <c r="BO195" s="46">
        <f t="shared" si="97"/>
        <v>0</v>
      </c>
      <c r="BP195" s="46">
        <f t="shared" si="98"/>
        <v>-1.1398447677493095E-3</v>
      </c>
      <c r="BQ195" s="46">
        <f t="shared" si="99"/>
        <v>3.5542682744562626E-3</v>
      </c>
      <c r="BR195" s="46">
        <f t="shared" si="100"/>
        <v>0.40241442248225212</v>
      </c>
    </row>
    <row r="196" spans="1:70" x14ac:dyDescent="0.25">
      <c r="A196" s="41" t="s">
        <v>481</v>
      </c>
      <c r="B196" s="41" t="s">
        <v>215</v>
      </c>
      <c r="C196" s="84" t="s">
        <v>444</v>
      </c>
      <c r="D196" s="84"/>
      <c r="E196" s="84"/>
      <c r="F196" s="84"/>
      <c r="G196" s="42">
        <v>4812087</v>
      </c>
      <c r="H196" s="43">
        <v>1605</v>
      </c>
      <c r="I196" s="44">
        <v>1039</v>
      </c>
      <c r="J196" s="45">
        <v>3.5586419058000001</v>
      </c>
      <c r="K196" s="37">
        <f t="shared" si="69"/>
        <v>5.4432550041017685E-3</v>
      </c>
      <c r="L196" s="37">
        <f t="shared" si="70"/>
        <v>1.5512777429303381E-3</v>
      </c>
      <c r="M196" s="38">
        <f t="shared" si="71"/>
        <v>1.5447545717035611</v>
      </c>
      <c r="N196" s="37">
        <f t="shared" si="72"/>
        <v>5.0403160767407695E-3</v>
      </c>
      <c r="O196" s="39">
        <f t="shared" si="68"/>
        <v>4812087</v>
      </c>
      <c r="P196" s="39">
        <f t="shared" si="73"/>
        <v>1175411.3939713896</v>
      </c>
      <c r="Q196" s="39">
        <f t="shared" si="74"/>
        <v>954768.57268432993</v>
      </c>
      <c r="R196" s="39">
        <f t="shared" si="75"/>
        <v>6942266.9666557191</v>
      </c>
      <c r="S196" t="s">
        <v>444</v>
      </c>
      <c r="T196">
        <v>1039</v>
      </c>
      <c r="U196">
        <v>3.5586419999999999</v>
      </c>
      <c r="V196">
        <v>1.5296000000000001E-3</v>
      </c>
      <c r="W196">
        <v>5.4432999999999999E-3</v>
      </c>
      <c r="X196">
        <v>1.5513E-3</v>
      </c>
      <c r="Y196" t="b">
        <f t="shared" si="76"/>
        <v>1</v>
      </c>
      <c r="Z196" s="178">
        <f t="shared" si="77"/>
        <v>0</v>
      </c>
      <c r="AA196" s="180">
        <f t="shared" si="78"/>
        <v>9.4199999800537171E-8</v>
      </c>
      <c r="AB196" s="180">
        <f t="shared" si="79"/>
        <v>1.0000082663586765</v>
      </c>
      <c r="AC196" s="180">
        <f t="shared" si="80"/>
        <v>1.0000143475723566</v>
      </c>
      <c r="AD196" t="s">
        <v>444</v>
      </c>
      <c r="AE196">
        <v>947131646</v>
      </c>
      <c r="AF196">
        <v>1.5513E-3</v>
      </c>
      <c r="AG196">
        <v>1175411.3899999999</v>
      </c>
      <c r="AH196" t="b">
        <f t="shared" si="81"/>
        <v>1</v>
      </c>
      <c r="AI196" s="178">
        <f t="shared" si="82"/>
        <v>-0.25750446319580078</v>
      </c>
      <c r="AJ196" s="46">
        <f t="shared" si="83"/>
        <v>1.0000143475723566</v>
      </c>
      <c r="AK196" s="46">
        <f t="shared" si="84"/>
        <v>-3.9713897276669741E-3</v>
      </c>
      <c r="AL196" t="s">
        <v>444</v>
      </c>
      <c r="AM196">
        <v>1605</v>
      </c>
      <c r="AN196">
        <v>1039</v>
      </c>
      <c r="AO196">
        <v>1.5447546000000001</v>
      </c>
      <c r="AP196">
        <v>5.0403000000000002E-3</v>
      </c>
      <c r="AQ196" t="b">
        <f t="shared" si="85"/>
        <v>1</v>
      </c>
      <c r="AR196" s="178">
        <f t="shared" si="86"/>
        <v>0</v>
      </c>
      <c r="AS196" s="178">
        <f t="shared" si="87"/>
        <v>0</v>
      </c>
      <c r="AT196" s="179">
        <f t="shared" si="88"/>
        <v>1.0000000183177571</v>
      </c>
      <c r="AU196" s="179">
        <f t="shared" si="89"/>
        <v>0.99999681037051558</v>
      </c>
      <c r="AV196" t="s">
        <v>444</v>
      </c>
      <c r="AW196">
        <v>947131646</v>
      </c>
      <c r="AX196">
        <v>5.0403000000000002E-3</v>
      </c>
      <c r="AY196">
        <v>954768.57</v>
      </c>
      <c r="AZ196" t="b">
        <f t="shared" si="90"/>
        <v>1</v>
      </c>
      <c r="BA196" s="178">
        <f t="shared" si="91"/>
        <v>-0.25750446319580078</v>
      </c>
      <c r="BB196" s="46">
        <f t="shared" si="92"/>
        <v>0.99999681037051558</v>
      </c>
      <c r="BC196" s="46">
        <f t="shared" si="93"/>
        <v>-2.6843299856409431E-3</v>
      </c>
      <c r="BD196" t="s">
        <v>444</v>
      </c>
      <c r="BE196">
        <v>4812087</v>
      </c>
      <c r="BF196" t="b">
        <f t="shared" si="94"/>
        <v>1</v>
      </c>
      <c r="BG196" s="178">
        <f t="shared" si="95"/>
        <v>0</v>
      </c>
      <c r="BH196">
        <v>181</v>
      </c>
      <c r="BI196" t="s">
        <v>444</v>
      </c>
      <c r="BJ196">
        <v>4812087</v>
      </c>
      <c r="BK196">
        <v>1175411.3899999999</v>
      </c>
      <c r="BL196">
        <v>954768.57</v>
      </c>
      <c r="BM196">
        <v>6942267</v>
      </c>
      <c r="BN196" t="b">
        <f t="shared" si="96"/>
        <v>1</v>
      </c>
      <c r="BO196" s="46">
        <f t="shared" si="97"/>
        <v>0</v>
      </c>
      <c r="BP196" s="46">
        <f t="shared" si="98"/>
        <v>-3.9713897276669741E-3</v>
      </c>
      <c r="BQ196" s="46">
        <f t="shared" si="99"/>
        <v>-2.6843299856409431E-3</v>
      </c>
      <c r="BR196" s="46">
        <f t="shared" si="100"/>
        <v>3.3344280906021595E-2</v>
      </c>
    </row>
    <row r="197" spans="1:70" x14ac:dyDescent="0.25">
      <c r="A197" s="41" t="s">
        <v>481</v>
      </c>
      <c r="B197" s="41" t="s">
        <v>216</v>
      </c>
      <c r="C197" s="84" t="s">
        <v>445</v>
      </c>
      <c r="D197" s="84"/>
      <c r="E197" s="84"/>
      <c r="F197" s="84"/>
      <c r="G197" s="42">
        <v>2758193</v>
      </c>
      <c r="H197" s="43">
        <v>1171</v>
      </c>
      <c r="I197" s="44">
        <v>1063</v>
      </c>
      <c r="J197" s="45">
        <v>3.4147692859999998</v>
      </c>
      <c r="K197" s="37">
        <f t="shared" si="69"/>
        <v>5.343840356115701E-3</v>
      </c>
      <c r="L197" s="37">
        <f t="shared" si="70"/>
        <v>1.5229454802261604E-3</v>
      </c>
      <c r="M197" s="38">
        <f t="shared" si="71"/>
        <v>1.1015992474129821</v>
      </c>
      <c r="N197" s="37">
        <f t="shared" si="72"/>
        <v>3.5943628189026621E-3</v>
      </c>
      <c r="O197" s="39">
        <f t="shared" si="68"/>
        <v>2758193</v>
      </c>
      <c r="P197" s="39">
        <f t="shared" si="73"/>
        <v>1153943.8878776233</v>
      </c>
      <c r="Q197" s="39">
        <f t="shared" si="74"/>
        <v>680866.95478280843</v>
      </c>
      <c r="R197" s="39">
        <f t="shared" si="75"/>
        <v>4593003.8426604318</v>
      </c>
      <c r="S197" t="s">
        <v>445</v>
      </c>
      <c r="T197">
        <v>1063</v>
      </c>
      <c r="U197">
        <v>3.4147690000000002</v>
      </c>
      <c r="V197">
        <v>1.5648999999999999E-3</v>
      </c>
      <c r="W197">
        <v>5.3438000000000001E-3</v>
      </c>
      <c r="X197">
        <v>1.5229E-3</v>
      </c>
      <c r="Y197" t="b">
        <f t="shared" si="76"/>
        <v>1</v>
      </c>
      <c r="Z197" s="178">
        <f t="shared" si="77"/>
        <v>0</v>
      </c>
      <c r="AA197" s="180">
        <f t="shared" si="78"/>
        <v>-2.8599999968292877E-7</v>
      </c>
      <c r="AB197" s="180">
        <f t="shared" si="79"/>
        <v>0.99999244810604138</v>
      </c>
      <c r="AC197" s="180">
        <f t="shared" si="80"/>
        <v>0.99997013666821899</v>
      </c>
      <c r="AD197" t="s">
        <v>445</v>
      </c>
      <c r="AE197">
        <v>947131646</v>
      </c>
      <c r="AF197">
        <v>1.5229E-3</v>
      </c>
      <c r="AG197">
        <v>1153943.8899999999</v>
      </c>
      <c r="AH197" t="b">
        <f t="shared" si="81"/>
        <v>1</v>
      </c>
      <c r="AI197" s="178">
        <f t="shared" si="82"/>
        <v>-0.25750446319580078</v>
      </c>
      <c r="AJ197" s="46">
        <f t="shared" si="83"/>
        <v>0.99997013666821899</v>
      </c>
      <c r="AK197" s="46">
        <f t="shared" si="84"/>
        <v>2.1223765797913074E-3</v>
      </c>
      <c r="AL197" t="s">
        <v>445</v>
      </c>
      <c r="AM197">
        <v>1171</v>
      </c>
      <c r="AN197">
        <v>1063</v>
      </c>
      <c r="AO197">
        <v>1.1015991999999999</v>
      </c>
      <c r="AP197">
        <v>3.5944000000000002E-3</v>
      </c>
      <c r="AQ197" t="b">
        <f t="shared" si="85"/>
        <v>1</v>
      </c>
      <c r="AR197" s="178">
        <f t="shared" si="86"/>
        <v>0</v>
      </c>
      <c r="AS197" s="178">
        <f t="shared" si="87"/>
        <v>0</v>
      </c>
      <c r="AT197" s="179">
        <f t="shared" si="88"/>
        <v>0.99999995695986332</v>
      </c>
      <c r="AU197" s="179">
        <f t="shared" si="89"/>
        <v>1.0000103442805335</v>
      </c>
      <c r="AV197" t="s">
        <v>445</v>
      </c>
      <c r="AW197">
        <v>947131646</v>
      </c>
      <c r="AX197">
        <v>3.5944000000000002E-3</v>
      </c>
      <c r="AY197">
        <v>680866.95</v>
      </c>
      <c r="AZ197" t="b">
        <f t="shared" si="90"/>
        <v>1</v>
      </c>
      <c r="BA197" s="178">
        <f t="shared" si="91"/>
        <v>-0.25750446319580078</v>
      </c>
      <c r="BB197" s="46">
        <f t="shared" si="92"/>
        <v>1.0000103442805335</v>
      </c>
      <c r="BC197" s="46">
        <f t="shared" si="93"/>
        <v>-4.7828084789216518E-3</v>
      </c>
      <c r="BD197" t="s">
        <v>445</v>
      </c>
      <c r="BE197">
        <v>2758193</v>
      </c>
      <c r="BF197" t="b">
        <f t="shared" si="94"/>
        <v>1</v>
      </c>
      <c r="BG197" s="178">
        <f t="shared" si="95"/>
        <v>0</v>
      </c>
      <c r="BH197">
        <v>182</v>
      </c>
      <c r="BI197" t="s">
        <v>445</v>
      </c>
      <c r="BJ197">
        <v>2758193</v>
      </c>
      <c r="BK197">
        <v>1153943.8899999999</v>
      </c>
      <c r="BL197">
        <v>680866.95</v>
      </c>
      <c r="BM197">
        <v>4593004</v>
      </c>
      <c r="BN197" t="b">
        <f t="shared" si="96"/>
        <v>1</v>
      </c>
      <c r="BO197" s="46">
        <f t="shared" si="97"/>
        <v>0</v>
      </c>
      <c r="BP197" s="46">
        <f t="shared" si="98"/>
        <v>2.1223765797913074E-3</v>
      </c>
      <c r="BQ197" s="46">
        <f t="shared" si="99"/>
        <v>-4.7828084789216518E-3</v>
      </c>
      <c r="BR197" s="46">
        <f t="shared" si="100"/>
        <v>0.15733956824988127</v>
      </c>
    </row>
    <row r="198" spans="1:70" x14ac:dyDescent="0.25">
      <c r="A198" s="41" t="s">
        <v>481</v>
      </c>
      <c r="B198" s="41" t="s">
        <v>217</v>
      </c>
      <c r="C198" s="84" t="s">
        <v>446</v>
      </c>
      <c r="D198" s="84"/>
      <c r="E198" s="84"/>
      <c r="F198" s="84"/>
      <c r="G198" s="42">
        <v>22755818</v>
      </c>
      <c r="H198" s="43">
        <v>6926</v>
      </c>
      <c r="I198" s="44">
        <v>4342</v>
      </c>
      <c r="J198" s="45">
        <v>3.6709963528</v>
      </c>
      <c r="K198" s="37">
        <f t="shared" si="69"/>
        <v>2.3465651501112374E-2</v>
      </c>
      <c r="L198" s="37">
        <f t="shared" si="70"/>
        <v>6.6874954176508261E-3</v>
      </c>
      <c r="M198" s="38">
        <f t="shared" si="71"/>
        <v>1.5951174573929066</v>
      </c>
      <c r="N198" s="37">
        <f t="shared" si="72"/>
        <v>5.2046430624386499E-3</v>
      </c>
      <c r="O198" s="39">
        <f t="shared" si="68"/>
        <v>22755818</v>
      </c>
      <c r="P198" s="39">
        <f t="shared" si="73"/>
        <v>5067150.8354073158</v>
      </c>
      <c r="Q198" s="39">
        <f t="shared" si="74"/>
        <v>985896.43038204347</v>
      </c>
      <c r="R198" s="39">
        <f t="shared" si="75"/>
        <v>28808865.26578936</v>
      </c>
      <c r="S198" t="s">
        <v>446</v>
      </c>
      <c r="T198">
        <v>4342</v>
      </c>
      <c r="U198">
        <v>3.6709960000000001</v>
      </c>
      <c r="V198">
        <v>6.3921999999999998E-3</v>
      </c>
      <c r="W198">
        <v>2.3465699999999999E-2</v>
      </c>
      <c r="X198">
        <v>6.6874999999999999E-3</v>
      </c>
      <c r="Y198" t="b">
        <f t="shared" si="76"/>
        <v>1</v>
      </c>
      <c r="Z198" s="178">
        <f t="shared" si="77"/>
        <v>0</v>
      </c>
      <c r="AA198" s="180">
        <f t="shared" si="78"/>
        <v>-3.5279999988091504E-7</v>
      </c>
      <c r="AB198" s="180">
        <f t="shared" si="79"/>
        <v>1.0000020668033709</v>
      </c>
      <c r="AC198" s="180">
        <f t="shared" si="80"/>
        <v>1.0000006852115608</v>
      </c>
      <c r="AD198" t="s">
        <v>446</v>
      </c>
      <c r="AE198">
        <v>947131646</v>
      </c>
      <c r="AF198">
        <v>6.6874999999999999E-3</v>
      </c>
      <c r="AG198">
        <v>5067150.83</v>
      </c>
      <c r="AH198" t="b">
        <f t="shared" si="81"/>
        <v>1</v>
      </c>
      <c r="AI198" s="178">
        <f t="shared" si="82"/>
        <v>-0.25750446319580078</v>
      </c>
      <c r="AJ198" s="46">
        <f t="shared" si="83"/>
        <v>1.0000006852115608</v>
      </c>
      <c r="AK198" s="46">
        <f t="shared" si="84"/>
        <v>-5.4073156788945198E-3</v>
      </c>
      <c r="AL198" t="s">
        <v>446</v>
      </c>
      <c r="AM198">
        <v>6926</v>
      </c>
      <c r="AN198">
        <v>4342</v>
      </c>
      <c r="AO198">
        <v>1.5951175</v>
      </c>
      <c r="AP198">
        <v>5.2046000000000002E-3</v>
      </c>
      <c r="AQ198" t="b">
        <f t="shared" si="85"/>
        <v>1</v>
      </c>
      <c r="AR198" s="178">
        <f t="shared" si="86"/>
        <v>0</v>
      </c>
      <c r="AS198" s="178">
        <f t="shared" si="87"/>
        <v>0</v>
      </c>
      <c r="AT198" s="179">
        <f t="shared" si="88"/>
        <v>1.0000000267109441</v>
      </c>
      <c r="AU198" s="179">
        <f t="shared" si="89"/>
        <v>0.99999172614949128</v>
      </c>
      <c r="AV198" t="s">
        <v>446</v>
      </c>
      <c r="AW198">
        <v>947131646</v>
      </c>
      <c r="AX198">
        <v>5.2046000000000002E-3</v>
      </c>
      <c r="AY198">
        <v>985896.43</v>
      </c>
      <c r="AZ198" t="b">
        <f t="shared" si="90"/>
        <v>1</v>
      </c>
      <c r="BA198" s="178">
        <f t="shared" si="91"/>
        <v>-0.25750446319580078</v>
      </c>
      <c r="BB198" s="46">
        <f t="shared" si="92"/>
        <v>0.99999172614949128</v>
      </c>
      <c r="BC198" s="46">
        <f t="shared" si="93"/>
        <v>-3.8204342126846313E-4</v>
      </c>
      <c r="BD198" t="s">
        <v>446</v>
      </c>
      <c r="BE198">
        <v>22755818</v>
      </c>
      <c r="BF198" t="b">
        <f t="shared" si="94"/>
        <v>1</v>
      </c>
      <c r="BG198" s="178">
        <f t="shared" si="95"/>
        <v>0</v>
      </c>
      <c r="BH198">
        <v>183</v>
      </c>
      <c r="BI198" t="s">
        <v>446</v>
      </c>
      <c r="BJ198">
        <v>22755818</v>
      </c>
      <c r="BK198">
        <v>5067150.83</v>
      </c>
      <c r="BL198">
        <v>985896.43</v>
      </c>
      <c r="BM198">
        <v>28808865</v>
      </c>
      <c r="BN198" t="b">
        <f t="shared" si="96"/>
        <v>1</v>
      </c>
      <c r="BO198" s="46">
        <f t="shared" si="97"/>
        <v>0</v>
      </c>
      <c r="BP198" s="46">
        <f t="shared" si="98"/>
        <v>-5.4073156788945198E-3</v>
      </c>
      <c r="BQ198" s="46">
        <f t="shared" si="99"/>
        <v>-3.8204342126846313E-4</v>
      </c>
      <c r="BR198" s="46">
        <f t="shared" si="100"/>
        <v>-0.26578935980796814</v>
      </c>
    </row>
    <row r="199" spans="1:70" x14ac:dyDescent="0.25">
      <c r="A199" s="41" t="s">
        <v>481</v>
      </c>
      <c r="B199" s="41" t="s">
        <v>218</v>
      </c>
      <c r="C199" s="84" t="s">
        <v>447</v>
      </c>
      <c r="D199" s="84"/>
      <c r="E199" s="84"/>
      <c r="F199" s="84"/>
      <c r="G199" s="42">
        <v>12800340</v>
      </c>
      <c r="H199" s="43">
        <v>3400</v>
      </c>
      <c r="I199" s="44">
        <v>2545</v>
      </c>
      <c r="J199" s="45">
        <v>3.6210156632000001</v>
      </c>
      <c r="K199" s="37">
        <f t="shared" si="69"/>
        <v>1.3566787869948239E-2</v>
      </c>
      <c r="L199" s="37">
        <f t="shared" si="70"/>
        <v>3.8664100891560057E-3</v>
      </c>
      <c r="M199" s="38">
        <f t="shared" si="71"/>
        <v>1.3359528487229861</v>
      </c>
      <c r="N199" s="37">
        <f t="shared" si="72"/>
        <v>4.3590255335902517E-3</v>
      </c>
      <c r="O199" s="39">
        <f t="shared" si="68"/>
        <v>12800340</v>
      </c>
      <c r="P199" s="39">
        <f t="shared" si="73"/>
        <v>2929599.4822791619</v>
      </c>
      <c r="Q199" s="39">
        <f t="shared" si="74"/>
        <v>825714.20594156615</v>
      </c>
      <c r="R199" s="39">
        <f t="shared" si="75"/>
        <v>16555653.688220728</v>
      </c>
      <c r="S199" t="s">
        <v>447</v>
      </c>
      <c r="T199">
        <v>2545</v>
      </c>
      <c r="U199">
        <v>3.621016</v>
      </c>
      <c r="V199">
        <v>3.7466999999999999E-3</v>
      </c>
      <c r="W199">
        <v>1.35668E-2</v>
      </c>
      <c r="X199">
        <v>3.8663999999999999E-3</v>
      </c>
      <c r="Y199" t="b">
        <f t="shared" si="76"/>
        <v>1</v>
      </c>
      <c r="Z199" s="178">
        <f t="shared" si="77"/>
        <v>0</v>
      </c>
      <c r="AA199" s="180">
        <f t="shared" si="78"/>
        <v>3.3679999988933673E-7</v>
      </c>
      <c r="AB199" s="180">
        <f t="shared" si="79"/>
        <v>1.0000008940990217</v>
      </c>
      <c r="AC199" s="180">
        <f t="shared" si="80"/>
        <v>0.99999739056236325</v>
      </c>
      <c r="AD199" t="s">
        <v>447</v>
      </c>
      <c r="AE199">
        <v>947131646</v>
      </c>
      <c r="AF199">
        <v>3.8663999999999999E-3</v>
      </c>
      <c r="AG199">
        <v>2929599.48</v>
      </c>
      <c r="AH199" t="b">
        <f t="shared" si="81"/>
        <v>1</v>
      </c>
      <c r="AI199" s="178">
        <f t="shared" si="82"/>
        <v>-0.25750446319580078</v>
      </c>
      <c r="AJ199" s="46">
        <f t="shared" si="83"/>
        <v>0.99999739056236325</v>
      </c>
      <c r="AK199" s="46">
        <f t="shared" si="84"/>
        <v>-2.2791619412600994E-3</v>
      </c>
      <c r="AL199" t="s">
        <v>447</v>
      </c>
      <c r="AM199">
        <v>3400</v>
      </c>
      <c r="AN199">
        <v>2545</v>
      </c>
      <c r="AO199">
        <v>1.3359528000000001</v>
      </c>
      <c r="AP199">
        <v>4.359E-3</v>
      </c>
      <c r="AQ199" t="b">
        <f t="shared" si="85"/>
        <v>1</v>
      </c>
      <c r="AR199" s="178">
        <f t="shared" si="86"/>
        <v>0</v>
      </c>
      <c r="AS199" s="178">
        <f t="shared" si="87"/>
        <v>0</v>
      </c>
      <c r="AT199" s="179">
        <f t="shared" si="88"/>
        <v>0.99999996352941189</v>
      </c>
      <c r="AU199" s="179">
        <f t="shared" si="89"/>
        <v>0.99999414236277007</v>
      </c>
      <c r="AV199" t="s">
        <v>447</v>
      </c>
      <c r="AW199">
        <v>947131646</v>
      </c>
      <c r="AX199">
        <v>4.359E-3</v>
      </c>
      <c r="AY199">
        <v>825714.21</v>
      </c>
      <c r="AZ199" t="b">
        <f t="shared" si="90"/>
        <v>1</v>
      </c>
      <c r="BA199" s="178">
        <f t="shared" si="91"/>
        <v>-0.25750446319580078</v>
      </c>
      <c r="BB199" s="46">
        <f t="shared" si="92"/>
        <v>0.99999414236277007</v>
      </c>
      <c r="BC199" s="46">
        <f t="shared" si="93"/>
        <v>4.0584338130429387E-3</v>
      </c>
      <c r="BD199" t="s">
        <v>447</v>
      </c>
      <c r="BE199">
        <v>12800340</v>
      </c>
      <c r="BF199" t="b">
        <f t="shared" si="94"/>
        <v>1</v>
      </c>
      <c r="BG199" s="178">
        <f t="shared" si="95"/>
        <v>0</v>
      </c>
      <c r="BH199">
        <v>184</v>
      </c>
      <c r="BI199" t="s">
        <v>447</v>
      </c>
      <c r="BJ199">
        <v>12800340</v>
      </c>
      <c r="BK199">
        <v>2929599.48</v>
      </c>
      <c r="BL199">
        <v>825714.21</v>
      </c>
      <c r="BM199">
        <v>16555654</v>
      </c>
      <c r="BN199" t="b">
        <f t="shared" si="96"/>
        <v>1</v>
      </c>
      <c r="BO199" s="46">
        <f t="shared" si="97"/>
        <v>0</v>
      </c>
      <c r="BP199" s="46">
        <f t="shared" si="98"/>
        <v>-2.2791619412600994E-3</v>
      </c>
      <c r="BQ199" s="46">
        <f t="shared" si="99"/>
        <v>4.0584338130429387E-3</v>
      </c>
      <c r="BR199" s="46">
        <f t="shared" si="100"/>
        <v>0.31177927181124687</v>
      </c>
    </row>
    <row r="200" spans="1:70" x14ac:dyDescent="0.25">
      <c r="A200" s="41" t="s">
        <v>481</v>
      </c>
      <c r="B200" s="41" t="s">
        <v>219</v>
      </c>
      <c r="C200" s="84" t="s">
        <v>448</v>
      </c>
      <c r="D200" s="84"/>
      <c r="E200" s="84"/>
      <c r="F200" s="84"/>
      <c r="G200" s="42">
        <v>6433858</v>
      </c>
      <c r="H200" s="43">
        <v>1629</v>
      </c>
      <c r="I200" s="44">
        <v>1818</v>
      </c>
      <c r="J200" s="45">
        <v>3.6527627293</v>
      </c>
      <c r="K200" s="37">
        <f t="shared" si="69"/>
        <v>9.7762924823006532E-3</v>
      </c>
      <c r="L200" s="37">
        <f t="shared" si="70"/>
        <v>2.7861536754647783E-3</v>
      </c>
      <c r="M200" s="38">
        <f t="shared" si="71"/>
        <v>0.89603960396039606</v>
      </c>
      <c r="N200" s="37">
        <f t="shared" si="72"/>
        <v>2.9236507235304043E-3</v>
      </c>
      <c r="O200" s="39">
        <f t="shared" si="68"/>
        <v>6433858</v>
      </c>
      <c r="P200" s="39">
        <f t="shared" si="73"/>
        <v>2111083.4538954822</v>
      </c>
      <c r="Q200" s="39">
        <f t="shared" si="74"/>
        <v>553816.42457185907</v>
      </c>
      <c r="R200" s="39">
        <f t="shared" si="75"/>
        <v>9098757.8784673419</v>
      </c>
      <c r="S200" t="s">
        <v>448</v>
      </c>
      <c r="T200">
        <v>1818</v>
      </c>
      <c r="U200">
        <v>3.6527630000000002</v>
      </c>
      <c r="V200">
        <v>2.6763999999999998E-3</v>
      </c>
      <c r="W200">
        <v>9.7762999999999999E-3</v>
      </c>
      <c r="X200">
        <v>2.7862E-3</v>
      </c>
      <c r="Y200" t="b">
        <f t="shared" si="76"/>
        <v>1</v>
      </c>
      <c r="Z200" s="178">
        <f t="shared" si="77"/>
        <v>0</v>
      </c>
      <c r="AA200" s="180">
        <f t="shared" si="78"/>
        <v>2.7070000019335794E-7</v>
      </c>
      <c r="AB200" s="180">
        <f t="shared" si="79"/>
        <v>1.000000768972426</v>
      </c>
      <c r="AC200" s="180">
        <f t="shared" si="80"/>
        <v>1.0000166266978128</v>
      </c>
      <c r="AD200" t="s">
        <v>448</v>
      </c>
      <c r="AE200">
        <v>947131646</v>
      </c>
      <c r="AF200">
        <v>2.7862E-3</v>
      </c>
      <c r="AG200">
        <v>2111083.4500000002</v>
      </c>
      <c r="AH200" t="b">
        <f t="shared" si="81"/>
        <v>1</v>
      </c>
      <c r="AI200" s="178">
        <f t="shared" si="82"/>
        <v>-0.25750446319580078</v>
      </c>
      <c r="AJ200" s="46">
        <f t="shared" si="83"/>
        <v>1.0000166266978128</v>
      </c>
      <c r="AK200" s="46">
        <f t="shared" si="84"/>
        <v>-3.8954820483922958E-3</v>
      </c>
      <c r="AL200" t="s">
        <v>448</v>
      </c>
      <c r="AM200">
        <v>1629</v>
      </c>
      <c r="AN200">
        <v>1818</v>
      </c>
      <c r="AO200">
        <v>0.89603960000000005</v>
      </c>
      <c r="AP200">
        <v>2.9237E-3</v>
      </c>
      <c r="AQ200" t="b">
        <f t="shared" si="85"/>
        <v>1</v>
      </c>
      <c r="AR200" s="178">
        <f t="shared" si="86"/>
        <v>0</v>
      </c>
      <c r="AS200" s="178">
        <f t="shared" si="87"/>
        <v>0</v>
      </c>
      <c r="AT200" s="179">
        <f t="shared" si="88"/>
        <v>0.99999999558011055</v>
      </c>
      <c r="AU200" s="179">
        <f t="shared" si="89"/>
        <v>1.000016854431071</v>
      </c>
      <c r="AV200" t="s">
        <v>448</v>
      </c>
      <c r="AW200">
        <v>947131646</v>
      </c>
      <c r="AX200">
        <v>2.9237E-3</v>
      </c>
      <c r="AY200">
        <v>553816.42000000004</v>
      </c>
      <c r="AZ200" t="b">
        <f t="shared" si="90"/>
        <v>1</v>
      </c>
      <c r="BA200" s="178">
        <f t="shared" si="91"/>
        <v>-0.25750446319580078</v>
      </c>
      <c r="BB200" s="46">
        <f t="shared" si="92"/>
        <v>1.000016854431071</v>
      </c>
      <c r="BC200" s="46">
        <f t="shared" si="93"/>
        <v>-4.5718590263277292E-3</v>
      </c>
      <c r="BD200" t="s">
        <v>448</v>
      </c>
      <c r="BE200">
        <v>6433858</v>
      </c>
      <c r="BF200" t="b">
        <f t="shared" si="94"/>
        <v>1</v>
      </c>
      <c r="BG200" s="178">
        <f t="shared" si="95"/>
        <v>0</v>
      </c>
      <c r="BH200">
        <v>185</v>
      </c>
      <c r="BI200" t="s">
        <v>448</v>
      </c>
      <c r="BJ200">
        <v>6433858</v>
      </c>
      <c r="BK200">
        <v>2111083.4500000002</v>
      </c>
      <c r="BL200">
        <v>553816.42000000004</v>
      </c>
      <c r="BM200">
        <v>9098758</v>
      </c>
      <c r="BN200" t="b">
        <f t="shared" si="96"/>
        <v>1</v>
      </c>
      <c r="BO200" s="46">
        <f t="shared" si="97"/>
        <v>0</v>
      </c>
      <c r="BP200" s="46">
        <f t="shared" si="98"/>
        <v>-3.8954820483922958E-3</v>
      </c>
      <c r="BQ200" s="46">
        <f t="shared" si="99"/>
        <v>-4.5718590263277292E-3</v>
      </c>
      <c r="BR200" s="46">
        <f t="shared" si="100"/>
        <v>0.12153265811502934</v>
      </c>
    </row>
    <row r="201" spans="1:70" x14ac:dyDescent="0.25">
      <c r="A201" s="41" t="s">
        <v>481</v>
      </c>
      <c r="B201" s="41" t="s">
        <v>220</v>
      </c>
      <c r="C201" s="84" t="s">
        <v>449</v>
      </c>
      <c r="D201" s="84"/>
      <c r="E201" s="84"/>
      <c r="F201" s="84"/>
      <c r="G201" s="42">
        <v>50781317</v>
      </c>
      <c r="H201" s="43">
        <v>10913</v>
      </c>
      <c r="I201" s="44">
        <v>5835</v>
      </c>
      <c r="J201" s="45">
        <v>3.3786564107000001</v>
      </c>
      <c r="K201" s="37">
        <f t="shared" si="69"/>
        <v>2.9023095680106383E-2</v>
      </c>
      <c r="L201" s="37">
        <f t="shared" si="70"/>
        <v>8.2713160279207307E-3</v>
      </c>
      <c r="M201" s="38">
        <f t="shared" si="71"/>
        <v>1.8702656383890317</v>
      </c>
      <c r="N201" s="37">
        <f t="shared" si="72"/>
        <v>6.1024127312031464E-3</v>
      </c>
      <c r="O201" s="39">
        <f t="shared" si="68"/>
        <v>50781317</v>
      </c>
      <c r="P201" s="39">
        <f t="shared" si="73"/>
        <v>6267220.1329925163</v>
      </c>
      <c r="Q201" s="39">
        <f t="shared" si="74"/>
        <v>1155957.6432494379</v>
      </c>
      <c r="R201" s="39">
        <f t="shared" si="75"/>
        <v>58204494.776241951</v>
      </c>
      <c r="S201" t="s">
        <v>449</v>
      </c>
      <c r="T201">
        <v>5835</v>
      </c>
      <c r="U201">
        <v>3.3786559999999999</v>
      </c>
      <c r="V201">
        <v>8.5900999999999998E-3</v>
      </c>
      <c r="W201">
        <v>2.90231E-2</v>
      </c>
      <c r="X201">
        <v>8.2713000000000005E-3</v>
      </c>
      <c r="Y201" t="b">
        <f t="shared" si="76"/>
        <v>1</v>
      </c>
      <c r="Z201" s="178">
        <f t="shared" si="77"/>
        <v>0</v>
      </c>
      <c r="AA201" s="180">
        <f t="shared" si="78"/>
        <v>-4.1070000023069042E-7</v>
      </c>
      <c r="AB201" s="180">
        <f t="shared" si="79"/>
        <v>1.0000001488433097</v>
      </c>
      <c r="AC201" s="180">
        <f t="shared" si="80"/>
        <v>0.9999980622284681</v>
      </c>
      <c r="AD201" t="s">
        <v>449</v>
      </c>
      <c r="AE201">
        <v>947131646</v>
      </c>
      <c r="AF201">
        <v>8.2713000000000005E-3</v>
      </c>
      <c r="AG201">
        <v>6267220.1299999999</v>
      </c>
      <c r="AH201" t="b">
        <f t="shared" si="81"/>
        <v>1</v>
      </c>
      <c r="AI201" s="178">
        <f t="shared" si="82"/>
        <v>-0.25750446319580078</v>
      </c>
      <c r="AJ201" s="46">
        <f t="shared" si="83"/>
        <v>0.9999980622284681</v>
      </c>
      <c r="AK201" s="46">
        <f t="shared" si="84"/>
        <v>-2.9925163835287094E-3</v>
      </c>
      <c r="AL201" t="s">
        <v>449</v>
      </c>
      <c r="AM201">
        <v>10913</v>
      </c>
      <c r="AN201">
        <v>5835</v>
      </c>
      <c r="AO201">
        <v>1.8702656</v>
      </c>
      <c r="AP201">
        <v>6.1024E-3</v>
      </c>
      <c r="AQ201" t="b">
        <f t="shared" si="85"/>
        <v>1</v>
      </c>
      <c r="AR201" s="178">
        <f t="shared" si="86"/>
        <v>0</v>
      </c>
      <c r="AS201" s="178">
        <f t="shared" si="87"/>
        <v>0</v>
      </c>
      <c r="AT201" s="179">
        <f t="shared" si="88"/>
        <v>0.99999997947402175</v>
      </c>
      <c r="AU201" s="179">
        <f t="shared" si="89"/>
        <v>0.99999791374269376</v>
      </c>
      <c r="AV201" t="s">
        <v>449</v>
      </c>
      <c r="AW201">
        <v>947131646</v>
      </c>
      <c r="AX201">
        <v>6.1024E-3</v>
      </c>
      <c r="AY201">
        <v>1155957.6399999999</v>
      </c>
      <c r="AZ201" t="b">
        <f t="shared" si="90"/>
        <v>1</v>
      </c>
      <c r="BA201" s="178">
        <f t="shared" si="91"/>
        <v>-0.25750446319580078</v>
      </c>
      <c r="BB201" s="46">
        <f t="shared" si="92"/>
        <v>0.99999791374269376</v>
      </c>
      <c r="BC201" s="46">
        <f t="shared" si="93"/>
        <v>-3.2494380138814449E-3</v>
      </c>
      <c r="BD201" t="s">
        <v>449</v>
      </c>
      <c r="BE201">
        <v>50781317</v>
      </c>
      <c r="BF201" t="b">
        <f t="shared" si="94"/>
        <v>1</v>
      </c>
      <c r="BG201" s="178">
        <f t="shared" si="95"/>
        <v>0</v>
      </c>
      <c r="BH201">
        <v>186</v>
      </c>
      <c r="BI201" t="s">
        <v>449</v>
      </c>
      <c r="BJ201">
        <v>50781317</v>
      </c>
      <c r="BK201">
        <v>6267220.1299999999</v>
      </c>
      <c r="BL201">
        <v>1155957.6399999999</v>
      </c>
      <c r="BM201">
        <v>58204495</v>
      </c>
      <c r="BN201" t="b">
        <f t="shared" si="96"/>
        <v>1</v>
      </c>
      <c r="BO201" s="46">
        <f t="shared" si="97"/>
        <v>0</v>
      </c>
      <c r="BP201" s="46">
        <f t="shared" si="98"/>
        <v>-2.9925163835287094E-3</v>
      </c>
      <c r="BQ201" s="46">
        <f t="shared" si="99"/>
        <v>-3.2494380138814449E-3</v>
      </c>
      <c r="BR201" s="46">
        <f t="shared" si="100"/>
        <v>0.22375804930925369</v>
      </c>
    </row>
    <row r="202" spans="1:70" x14ac:dyDescent="0.25">
      <c r="A202" s="41" t="s">
        <v>481</v>
      </c>
      <c r="B202" s="41" t="s">
        <v>221</v>
      </c>
      <c r="C202" s="84" t="s">
        <v>450</v>
      </c>
      <c r="D202" s="84"/>
      <c r="E202" s="84"/>
      <c r="F202" s="84"/>
      <c r="G202" s="42">
        <v>11152176</v>
      </c>
      <c r="H202" s="43">
        <v>2346</v>
      </c>
      <c r="I202" s="44">
        <v>1573</v>
      </c>
      <c r="J202" s="45">
        <v>3.7345104819000001</v>
      </c>
      <c r="K202" s="37">
        <f t="shared" si="69"/>
        <v>8.648110890000265E-3</v>
      </c>
      <c r="L202" s="37">
        <f t="shared" si="70"/>
        <v>2.4646322709374331E-3</v>
      </c>
      <c r="M202" s="38">
        <f t="shared" si="71"/>
        <v>1.4914176732358551</v>
      </c>
      <c r="N202" s="37">
        <f t="shared" si="72"/>
        <v>4.8662853072226082E-3</v>
      </c>
      <c r="O202" s="39">
        <f t="shared" si="68"/>
        <v>11152176</v>
      </c>
      <c r="P202" s="39">
        <f t="shared" si="73"/>
        <v>1867464.9761538743</v>
      </c>
      <c r="Q202" s="39">
        <f t="shared" si="74"/>
        <v>921802.5628376907</v>
      </c>
      <c r="R202" s="39">
        <f t="shared" si="75"/>
        <v>13941443.538991565</v>
      </c>
      <c r="S202" t="s">
        <v>450</v>
      </c>
      <c r="T202">
        <v>1573</v>
      </c>
      <c r="U202">
        <v>3.7345100000000002</v>
      </c>
      <c r="V202">
        <v>2.3157E-3</v>
      </c>
      <c r="W202">
        <v>8.6481000000000006E-3</v>
      </c>
      <c r="X202">
        <v>2.4646E-3</v>
      </c>
      <c r="Y202" t="b">
        <f t="shared" si="76"/>
        <v>1</v>
      </c>
      <c r="Z202" s="178">
        <f t="shared" si="77"/>
        <v>0</v>
      </c>
      <c r="AA202" s="180">
        <f t="shared" si="78"/>
        <v>-4.818999999045559E-7</v>
      </c>
      <c r="AB202" s="180">
        <f t="shared" si="79"/>
        <v>0.99999874076542228</v>
      </c>
      <c r="AC202" s="180">
        <f t="shared" si="80"/>
        <v>0.99998690638850518</v>
      </c>
      <c r="AD202" t="s">
        <v>450</v>
      </c>
      <c r="AE202">
        <v>947131646</v>
      </c>
      <c r="AF202">
        <v>2.4646E-3</v>
      </c>
      <c r="AG202">
        <v>1867464.98</v>
      </c>
      <c r="AH202" t="b">
        <f t="shared" si="81"/>
        <v>1</v>
      </c>
      <c r="AI202" s="178">
        <f t="shared" si="82"/>
        <v>-0.25750446319580078</v>
      </c>
      <c r="AJ202" s="46">
        <f t="shared" si="83"/>
        <v>0.99998690638850518</v>
      </c>
      <c r="AK202" s="46">
        <f t="shared" si="84"/>
        <v>3.8461256772279739E-3</v>
      </c>
      <c r="AL202" t="s">
        <v>450</v>
      </c>
      <c r="AM202">
        <v>2346</v>
      </c>
      <c r="AN202">
        <v>1573</v>
      </c>
      <c r="AO202">
        <v>1.4914177</v>
      </c>
      <c r="AP202">
        <v>4.8662999999999996E-3</v>
      </c>
      <c r="AQ202" t="b">
        <f t="shared" si="85"/>
        <v>1</v>
      </c>
      <c r="AR202" s="178">
        <f t="shared" si="86"/>
        <v>0</v>
      </c>
      <c r="AS202" s="178">
        <f t="shared" si="87"/>
        <v>0</v>
      </c>
      <c r="AT202" s="179">
        <f t="shared" si="88"/>
        <v>1.0000000179454389</v>
      </c>
      <c r="AU202" s="179">
        <f t="shared" si="89"/>
        <v>1.0000030193004446</v>
      </c>
      <c r="AV202" t="s">
        <v>450</v>
      </c>
      <c r="AW202">
        <v>947131646</v>
      </c>
      <c r="AX202">
        <v>4.8662999999999996E-3</v>
      </c>
      <c r="AY202">
        <v>921802.56</v>
      </c>
      <c r="AZ202" t="b">
        <f t="shared" si="90"/>
        <v>1</v>
      </c>
      <c r="BA202" s="178">
        <f t="shared" si="91"/>
        <v>-0.25750446319580078</v>
      </c>
      <c r="BB202" s="46">
        <f t="shared" si="92"/>
        <v>1.0000030193004446</v>
      </c>
      <c r="BC202" s="46">
        <f t="shared" si="93"/>
        <v>-2.8376906411722302E-3</v>
      </c>
      <c r="BD202" t="s">
        <v>450</v>
      </c>
      <c r="BE202">
        <v>11152176</v>
      </c>
      <c r="BF202" t="b">
        <f t="shared" si="94"/>
        <v>1</v>
      </c>
      <c r="BG202" s="178">
        <f t="shared" si="95"/>
        <v>0</v>
      </c>
      <c r="BH202">
        <v>187</v>
      </c>
      <c r="BI202" t="s">
        <v>450</v>
      </c>
      <c r="BJ202">
        <v>11152176</v>
      </c>
      <c r="BK202">
        <v>1867464.98</v>
      </c>
      <c r="BL202">
        <v>921802.56</v>
      </c>
      <c r="BM202">
        <v>13941444</v>
      </c>
      <c r="BN202" t="b">
        <f t="shared" si="96"/>
        <v>1</v>
      </c>
      <c r="BO202" s="46">
        <f t="shared" si="97"/>
        <v>0</v>
      </c>
      <c r="BP202" s="46">
        <f t="shared" si="98"/>
        <v>3.8461256772279739E-3</v>
      </c>
      <c r="BQ202" s="46">
        <f t="shared" si="99"/>
        <v>-2.8376906411722302E-3</v>
      </c>
      <c r="BR202" s="46">
        <f t="shared" si="100"/>
        <v>0.46100843511521816</v>
      </c>
    </row>
    <row r="203" spans="1:70" x14ac:dyDescent="0.25">
      <c r="A203" s="41" t="s">
        <v>481</v>
      </c>
      <c r="B203" s="41" t="s">
        <v>222</v>
      </c>
      <c r="C203" s="84" t="s">
        <v>451</v>
      </c>
      <c r="D203" s="84"/>
      <c r="E203" s="84"/>
      <c r="F203" s="84"/>
      <c r="G203" s="42">
        <v>35175908</v>
      </c>
      <c r="H203" s="43">
        <v>4615</v>
      </c>
      <c r="I203" s="44">
        <v>3590</v>
      </c>
      <c r="J203" s="45">
        <v>3.6787868938999999</v>
      </c>
      <c r="K203" s="37">
        <f t="shared" si="69"/>
        <v>1.9442760367190857E-2</v>
      </c>
      <c r="L203" s="37">
        <f t="shared" si="70"/>
        <v>5.5410083481342194E-3</v>
      </c>
      <c r="M203" s="38">
        <f t="shared" si="71"/>
        <v>1.2855153203342617</v>
      </c>
      <c r="N203" s="37">
        <f t="shared" si="72"/>
        <v>4.1944549993024648E-3</v>
      </c>
      <c r="O203" s="39">
        <f t="shared" si="68"/>
        <v>35175908</v>
      </c>
      <c r="P203" s="39">
        <f t="shared" si="73"/>
        <v>4198451.486955951</v>
      </c>
      <c r="Q203" s="39">
        <f t="shared" si="74"/>
        <v>794540.21372847247</v>
      </c>
      <c r="R203" s="39">
        <f t="shared" si="75"/>
        <v>40168899.700684421</v>
      </c>
      <c r="S203" t="s">
        <v>451</v>
      </c>
      <c r="T203">
        <v>3590</v>
      </c>
      <c r="U203">
        <v>3.6787869999999998</v>
      </c>
      <c r="V203">
        <v>5.2851E-3</v>
      </c>
      <c r="W203">
        <v>1.94428E-2</v>
      </c>
      <c r="X203">
        <v>5.5409999999999999E-3</v>
      </c>
      <c r="Y203" t="b">
        <f t="shared" si="76"/>
        <v>1</v>
      </c>
      <c r="Z203" s="178">
        <f t="shared" si="77"/>
        <v>0</v>
      </c>
      <c r="AA203" s="180">
        <f t="shared" si="78"/>
        <v>1.0609999989696917E-7</v>
      </c>
      <c r="AB203" s="180">
        <f t="shared" si="79"/>
        <v>1.0000020384353041</v>
      </c>
      <c r="AC203" s="180">
        <f t="shared" si="80"/>
        <v>0.99999849339078828</v>
      </c>
      <c r="AD203" t="s">
        <v>451</v>
      </c>
      <c r="AE203">
        <v>947131646</v>
      </c>
      <c r="AF203">
        <v>5.5409999999999999E-3</v>
      </c>
      <c r="AG203">
        <v>4198451.49</v>
      </c>
      <c r="AH203" t="b">
        <f t="shared" si="81"/>
        <v>1</v>
      </c>
      <c r="AI203" s="178">
        <f t="shared" si="82"/>
        <v>-0.25750446319580078</v>
      </c>
      <c r="AJ203" s="46">
        <f t="shared" si="83"/>
        <v>0.99999849339078828</v>
      </c>
      <c r="AK203" s="46">
        <f t="shared" si="84"/>
        <v>3.0440492555499077E-3</v>
      </c>
      <c r="AL203" t="s">
        <v>451</v>
      </c>
      <c r="AM203">
        <v>4615</v>
      </c>
      <c r="AN203">
        <v>3590</v>
      </c>
      <c r="AO203">
        <v>1.2855152999999999</v>
      </c>
      <c r="AP203">
        <v>4.1945000000000003E-3</v>
      </c>
      <c r="AQ203" t="b">
        <f t="shared" si="85"/>
        <v>1</v>
      </c>
      <c r="AR203" s="178">
        <f t="shared" si="86"/>
        <v>0</v>
      </c>
      <c r="AS203" s="178">
        <f t="shared" si="87"/>
        <v>0</v>
      </c>
      <c r="AT203" s="179">
        <f t="shared" si="88"/>
        <v>0.99999998418201519</v>
      </c>
      <c r="AU203" s="179">
        <f t="shared" si="89"/>
        <v>1.0000107286161237</v>
      </c>
      <c r="AV203" t="s">
        <v>451</v>
      </c>
      <c r="AW203">
        <v>947131646</v>
      </c>
      <c r="AX203">
        <v>4.1945000000000003E-3</v>
      </c>
      <c r="AY203">
        <v>794540.21</v>
      </c>
      <c r="AZ203" t="b">
        <f t="shared" si="90"/>
        <v>1</v>
      </c>
      <c r="BA203" s="178">
        <f t="shared" si="91"/>
        <v>-0.25750446319580078</v>
      </c>
      <c r="BB203" s="46">
        <f t="shared" si="92"/>
        <v>1.0000107286161237</v>
      </c>
      <c r="BC203" s="46">
        <f t="shared" si="93"/>
        <v>-3.7284725112840533E-3</v>
      </c>
      <c r="BD203" t="s">
        <v>451</v>
      </c>
      <c r="BE203">
        <v>35175908</v>
      </c>
      <c r="BF203" t="b">
        <f t="shared" si="94"/>
        <v>1</v>
      </c>
      <c r="BG203" s="178">
        <f t="shared" si="95"/>
        <v>0</v>
      </c>
      <c r="BH203">
        <v>188</v>
      </c>
      <c r="BI203" t="s">
        <v>451</v>
      </c>
      <c r="BJ203">
        <v>35175908</v>
      </c>
      <c r="BK203">
        <v>4198451.49</v>
      </c>
      <c r="BL203">
        <v>794540.21</v>
      </c>
      <c r="BM203">
        <v>40168900</v>
      </c>
      <c r="BN203" t="b">
        <f t="shared" si="96"/>
        <v>1</v>
      </c>
      <c r="BO203" s="46">
        <f t="shared" si="97"/>
        <v>0</v>
      </c>
      <c r="BP203" s="46">
        <f t="shared" si="98"/>
        <v>3.0440492555499077E-3</v>
      </c>
      <c r="BQ203" s="46">
        <f t="shared" si="99"/>
        <v>-3.7284725112840533E-3</v>
      </c>
      <c r="BR203" s="46">
        <f t="shared" si="100"/>
        <v>0.29931557923555374</v>
      </c>
    </row>
    <row r="204" spans="1:70" x14ac:dyDescent="0.25">
      <c r="A204" s="41" t="s">
        <v>481</v>
      </c>
      <c r="B204" s="41" t="s">
        <v>223</v>
      </c>
      <c r="C204" s="84" t="s">
        <v>452</v>
      </c>
      <c r="D204" s="84"/>
      <c r="E204" s="84"/>
      <c r="F204" s="84"/>
      <c r="G204" s="42">
        <v>8016613</v>
      </c>
      <c r="H204" s="43">
        <v>4057</v>
      </c>
      <c r="I204" s="44">
        <v>1982</v>
      </c>
      <c r="J204" s="45">
        <v>3.3916932423000001</v>
      </c>
      <c r="K204" s="37">
        <f t="shared" si="69"/>
        <v>9.8964414726420216E-3</v>
      </c>
      <c r="L204" s="37">
        <f t="shared" si="70"/>
        <v>2.8203950355354837E-3</v>
      </c>
      <c r="M204" s="38">
        <f t="shared" si="71"/>
        <v>2.0469223007063571</v>
      </c>
      <c r="N204" s="37">
        <f t="shared" si="72"/>
        <v>6.678818479696539E-3</v>
      </c>
      <c r="O204" s="39">
        <f t="shared" si="68"/>
        <v>8016613</v>
      </c>
      <c r="P204" s="39">
        <f t="shared" si="73"/>
        <v>2137028.3144825725</v>
      </c>
      <c r="Q204" s="39">
        <f t="shared" si="74"/>
        <v>1265144.0683460049</v>
      </c>
      <c r="R204" s="39">
        <f t="shared" si="75"/>
        <v>11418785.382828578</v>
      </c>
      <c r="S204" t="s">
        <v>452</v>
      </c>
      <c r="T204">
        <v>1982</v>
      </c>
      <c r="U204">
        <v>3.3916930000000001</v>
      </c>
      <c r="V204">
        <v>2.9177999999999999E-3</v>
      </c>
      <c r="W204">
        <v>9.8963999999999996E-3</v>
      </c>
      <c r="X204">
        <v>2.8203999999999998E-3</v>
      </c>
      <c r="Y204" t="b">
        <f t="shared" si="76"/>
        <v>1</v>
      </c>
      <c r="Z204" s="178">
        <f t="shared" si="77"/>
        <v>0</v>
      </c>
      <c r="AA204" s="180">
        <f t="shared" si="78"/>
        <v>-2.4230000006397745E-7</v>
      </c>
      <c r="AB204" s="180">
        <f t="shared" si="79"/>
        <v>0.99999580933791843</v>
      </c>
      <c r="AC204" s="180">
        <f t="shared" si="80"/>
        <v>1.0000017602018347</v>
      </c>
      <c r="AD204" t="s">
        <v>452</v>
      </c>
      <c r="AE204">
        <v>947131646</v>
      </c>
      <c r="AF204">
        <v>2.8203999999999998E-3</v>
      </c>
      <c r="AG204">
        <v>2137028.31</v>
      </c>
      <c r="AH204" t="b">
        <f t="shared" si="81"/>
        <v>1</v>
      </c>
      <c r="AI204" s="178">
        <f t="shared" si="82"/>
        <v>-0.25750446319580078</v>
      </c>
      <c r="AJ204" s="46">
        <f t="shared" si="83"/>
        <v>1.0000017602018347</v>
      </c>
      <c r="AK204" s="46">
        <f t="shared" si="84"/>
        <v>-4.4825724326074123E-3</v>
      </c>
      <c r="AL204" t="s">
        <v>452</v>
      </c>
      <c r="AM204">
        <v>4057</v>
      </c>
      <c r="AN204">
        <v>1982</v>
      </c>
      <c r="AO204">
        <v>2.0469222999999999</v>
      </c>
      <c r="AP204">
        <v>6.6788000000000004E-3</v>
      </c>
      <c r="AQ204" t="b">
        <f t="shared" si="85"/>
        <v>1</v>
      </c>
      <c r="AR204" s="178">
        <f t="shared" si="86"/>
        <v>0</v>
      </c>
      <c r="AS204" s="178">
        <f t="shared" si="87"/>
        <v>0</v>
      </c>
      <c r="AT204" s="179">
        <f t="shared" si="88"/>
        <v>0.99999999965491748</v>
      </c>
      <c r="AU204" s="179">
        <f t="shared" si="89"/>
        <v>0.99999723308896704</v>
      </c>
      <c r="AV204" t="s">
        <v>452</v>
      </c>
      <c r="AW204">
        <v>947131646</v>
      </c>
      <c r="AX204">
        <v>6.6788000000000004E-3</v>
      </c>
      <c r="AY204">
        <v>1265144.07</v>
      </c>
      <c r="AZ204" t="b">
        <f t="shared" si="90"/>
        <v>1</v>
      </c>
      <c r="BA204" s="178">
        <f t="shared" si="91"/>
        <v>-0.25750446319580078</v>
      </c>
      <c r="BB204" s="46">
        <f t="shared" si="92"/>
        <v>0.99999723308896704</v>
      </c>
      <c r="BC204" s="46">
        <f t="shared" si="93"/>
        <v>1.65399513207376E-3</v>
      </c>
      <c r="BD204" t="s">
        <v>452</v>
      </c>
      <c r="BE204">
        <v>8016613</v>
      </c>
      <c r="BF204" t="b">
        <f t="shared" si="94"/>
        <v>1</v>
      </c>
      <c r="BG204" s="178">
        <f t="shared" si="95"/>
        <v>0</v>
      </c>
      <c r="BH204">
        <v>189</v>
      </c>
      <c r="BI204" t="s">
        <v>452</v>
      </c>
      <c r="BJ204">
        <v>8016613</v>
      </c>
      <c r="BK204">
        <v>2137028.31</v>
      </c>
      <c r="BL204">
        <v>1265144.07</v>
      </c>
      <c r="BM204">
        <v>11418785</v>
      </c>
      <c r="BN204" t="b">
        <f t="shared" si="96"/>
        <v>1</v>
      </c>
      <c r="BO204" s="46">
        <f t="shared" si="97"/>
        <v>0</v>
      </c>
      <c r="BP204" s="46">
        <f t="shared" si="98"/>
        <v>-4.4825724326074123E-3</v>
      </c>
      <c r="BQ204" s="46">
        <f t="shared" si="99"/>
        <v>1.65399513207376E-3</v>
      </c>
      <c r="BR204" s="46">
        <f t="shared" si="100"/>
        <v>-0.38282857835292816</v>
      </c>
    </row>
    <row r="205" spans="1:70" x14ac:dyDescent="0.25">
      <c r="A205" s="41" t="s">
        <v>481</v>
      </c>
      <c r="B205" s="41" t="s">
        <v>224</v>
      </c>
      <c r="C205" s="84" t="s">
        <v>453</v>
      </c>
      <c r="D205" s="84"/>
      <c r="E205" s="84"/>
      <c r="F205" s="84"/>
      <c r="G205" s="42">
        <v>1551408</v>
      </c>
      <c r="H205" s="43">
        <v>474</v>
      </c>
      <c r="I205" s="44">
        <v>286</v>
      </c>
      <c r="J205" s="45">
        <v>3.6137378083999998</v>
      </c>
      <c r="K205" s="37">
        <f t="shared" si="69"/>
        <v>1.5215334937055771E-3</v>
      </c>
      <c r="L205" s="37">
        <f t="shared" si="70"/>
        <v>4.336230880474786E-4</v>
      </c>
      <c r="M205" s="38">
        <f t="shared" si="71"/>
        <v>1.6573426573426573</v>
      </c>
      <c r="N205" s="37">
        <f t="shared" si="72"/>
        <v>5.4076751048292154E-3</v>
      </c>
      <c r="O205" s="39">
        <f t="shared" si="68"/>
        <v>1551408</v>
      </c>
      <c r="P205" s="39">
        <f t="shared" si="73"/>
        <v>328558.51939013699</v>
      </c>
      <c r="Q205" s="39">
        <f t="shared" si="74"/>
        <v>1024356.0448925233</v>
      </c>
      <c r="R205" s="39">
        <f t="shared" si="75"/>
        <v>2904322.5642826604</v>
      </c>
      <c r="S205" t="s">
        <v>453</v>
      </c>
      <c r="T205">
        <v>286</v>
      </c>
      <c r="U205">
        <v>3.6137380000000001</v>
      </c>
      <c r="V205">
        <v>4.2099999999999999E-4</v>
      </c>
      <c r="W205">
        <v>1.5215000000000001E-3</v>
      </c>
      <c r="X205">
        <v>4.3360000000000002E-4</v>
      </c>
      <c r="Y205" t="b">
        <f t="shared" si="76"/>
        <v>1</v>
      </c>
      <c r="Z205" s="178">
        <f t="shared" si="77"/>
        <v>0</v>
      </c>
      <c r="AA205" s="180">
        <f t="shared" si="78"/>
        <v>1.9160000030993274E-7</v>
      </c>
      <c r="AB205" s="180">
        <f t="shared" si="79"/>
        <v>0.99997798687592776</v>
      </c>
      <c r="AC205" s="180">
        <f t="shared" si="80"/>
        <v>0.99994675549315759</v>
      </c>
      <c r="AD205" t="s">
        <v>453</v>
      </c>
      <c r="AE205">
        <v>947131646</v>
      </c>
      <c r="AF205">
        <v>4.3360000000000002E-4</v>
      </c>
      <c r="AG205">
        <v>328558.52</v>
      </c>
      <c r="AH205" t="b">
        <f t="shared" si="81"/>
        <v>1</v>
      </c>
      <c r="AI205" s="178">
        <f t="shared" si="82"/>
        <v>-0.25750446319580078</v>
      </c>
      <c r="AJ205" s="46">
        <f t="shared" si="83"/>
        <v>0.99994675549315759</v>
      </c>
      <c r="AK205" s="46">
        <f t="shared" si="84"/>
        <v>6.0986302560195327E-4</v>
      </c>
      <c r="AL205" t="s">
        <v>453</v>
      </c>
      <c r="AM205">
        <v>474</v>
      </c>
      <c r="AN205">
        <v>286</v>
      </c>
      <c r="AO205">
        <v>1.6573427000000001</v>
      </c>
      <c r="AP205">
        <v>5.4076999999999997E-3</v>
      </c>
      <c r="AQ205" t="b">
        <f t="shared" si="85"/>
        <v>1</v>
      </c>
      <c r="AR205" s="178">
        <f t="shared" si="86"/>
        <v>0</v>
      </c>
      <c r="AS205" s="178">
        <f t="shared" si="87"/>
        <v>0</v>
      </c>
      <c r="AT205" s="179">
        <f t="shared" si="88"/>
        <v>1.0000000257383967</v>
      </c>
      <c r="AU205" s="179">
        <f t="shared" si="89"/>
        <v>1.0000046036735384</v>
      </c>
      <c r="AV205" t="s">
        <v>453</v>
      </c>
      <c r="AW205">
        <v>947131646</v>
      </c>
      <c r="AX205">
        <v>5.4076999999999997E-3</v>
      </c>
      <c r="AY205">
        <v>1024356.04</v>
      </c>
      <c r="AZ205" t="b">
        <f t="shared" si="90"/>
        <v>1</v>
      </c>
      <c r="BA205" s="178">
        <f t="shared" si="91"/>
        <v>-0.25750446319580078</v>
      </c>
      <c r="BB205" s="46">
        <f t="shared" si="92"/>
        <v>1.0000046036735384</v>
      </c>
      <c r="BC205" s="46">
        <f t="shared" si="93"/>
        <v>-4.8925232840701938E-3</v>
      </c>
      <c r="BD205" t="s">
        <v>453</v>
      </c>
      <c r="BE205">
        <v>1551408</v>
      </c>
      <c r="BF205" t="b">
        <f t="shared" si="94"/>
        <v>1</v>
      </c>
      <c r="BG205" s="178">
        <f t="shared" si="95"/>
        <v>0</v>
      </c>
      <c r="BH205">
        <v>190</v>
      </c>
      <c r="BI205" t="s">
        <v>453</v>
      </c>
      <c r="BJ205">
        <v>1551408</v>
      </c>
      <c r="BK205">
        <v>328558.52</v>
      </c>
      <c r="BL205">
        <v>1024356.04</v>
      </c>
      <c r="BM205">
        <v>2904323</v>
      </c>
      <c r="BN205" t="b">
        <f t="shared" si="96"/>
        <v>1</v>
      </c>
      <c r="BO205" s="46">
        <f t="shared" si="97"/>
        <v>0</v>
      </c>
      <c r="BP205" s="46">
        <f t="shared" si="98"/>
        <v>6.0986302560195327E-4</v>
      </c>
      <c r="BQ205" s="46">
        <f t="shared" si="99"/>
        <v>-4.8925232840701938E-3</v>
      </c>
      <c r="BR205" s="46">
        <f t="shared" si="100"/>
        <v>0.43571733962744474</v>
      </c>
    </row>
    <row r="206" spans="1:70" x14ac:dyDescent="0.25">
      <c r="A206" s="41" t="s">
        <v>481</v>
      </c>
      <c r="B206" s="41" t="s">
        <v>225</v>
      </c>
      <c r="C206" s="84" t="s">
        <v>454</v>
      </c>
      <c r="D206" s="84"/>
      <c r="E206" s="84"/>
      <c r="F206" s="84"/>
      <c r="G206" s="42">
        <v>8861895</v>
      </c>
      <c r="H206" s="43">
        <v>2620</v>
      </c>
      <c r="I206" s="44">
        <v>2654</v>
      </c>
      <c r="J206" s="45">
        <v>3.4983748944999999</v>
      </c>
      <c r="K206" s="37">
        <f t="shared" si="69"/>
        <v>1.3668665342696845E-2</v>
      </c>
      <c r="L206" s="37">
        <f t="shared" si="70"/>
        <v>3.8954442343249926E-3</v>
      </c>
      <c r="M206" s="38">
        <f t="shared" si="71"/>
        <v>0.98718914845516204</v>
      </c>
      <c r="N206" s="37">
        <f t="shared" si="72"/>
        <v>3.2210588185897474E-3</v>
      </c>
      <c r="O206" s="39">
        <f t="shared" ref="O206:O232" si="101">G206</f>
        <v>8861895</v>
      </c>
      <c r="P206" s="39">
        <f t="shared" si="73"/>
        <v>2951598.8084484274</v>
      </c>
      <c r="Q206" s="39">
        <f t="shared" si="74"/>
        <v>610153.3483086318</v>
      </c>
      <c r="R206" s="39">
        <f t="shared" si="75"/>
        <v>12423647.156757059</v>
      </c>
      <c r="S206" t="s">
        <v>454</v>
      </c>
      <c r="T206">
        <v>2654</v>
      </c>
      <c r="U206">
        <v>3.4983749999999998</v>
      </c>
      <c r="V206">
        <v>3.9071000000000002E-3</v>
      </c>
      <c r="W206">
        <v>1.3668700000000001E-2</v>
      </c>
      <c r="X206">
        <v>3.8953999999999998E-3</v>
      </c>
      <c r="Y206" t="b">
        <f t="shared" si="76"/>
        <v>1</v>
      </c>
      <c r="Z206" s="178">
        <f t="shared" si="77"/>
        <v>0</v>
      </c>
      <c r="AA206" s="180">
        <f t="shared" si="78"/>
        <v>1.0549999984732494E-7</v>
      </c>
      <c r="AB206" s="180">
        <f t="shared" si="79"/>
        <v>1.0000025355294235</v>
      </c>
      <c r="AC206" s="180">
        <f t="shared" si="80"/>
        <v>0.99998864460063297</v>
      </c>
      <c r="AD206" t="s">
        <v>454</v>
      </c>
      <c r="AE206">
        <v>947131646</v>
      </c>
      <c r="AF206">
        <v>3.8953999999999998E-3</v>
      </c>
      <c r="AG206">
        <v>2951598.81</v>
      </c>
      <c r="AH206" t="b">
        <f t="shared" si="81"/>
        <v>1</v>
      </c>
      <c r="AI206" s="178">
        <f t="shared" si="82"/>
        <v>-0.25750446319580078</v>
      </c>
      <c r="AJ206" s="46">
        <f t="shared" si="83"/>
        <v>0.99998864460063297</v>
      </c>
      <c r="AK206" s="46">
        <f t="shared" si="84"/>
        <v>1.5515726990997791E-3</v>
      </c>
      <c r="AL206" t="s">
        <v>454</v>
      </c>
      <c r="AM206">
        <v>2620</v>
      </c>
      <c r="AN206">
        <v>2654</v>
      </c>
      <c r="AO206">
        <v>0.98718910000000004</v>
      </c>
      <c r="AP206">
        <v>3.2211000000000002E-3</v>
      </c>
      <c r="AQ206" t="b">
        <f t="shared" si="85"/>
        <v>1</v>
      </c>
      <c r="AR206" s="178">
        <f t="shared" si="86"/>
        <v>0</v>
      </c>
      <c r="AS206" s="178">
        <f t="shared" si="87"/>
        <v>0</v>
      </c>
      <c r="AT206" s="179">
        <f t="shared" si="88"/>
        <v>0.99999995091603056</v>
      </c>
      <c r="AU206" s="179">
        <f t="shared" si="89"/>
        <v>1.000012785053789</v>
      </c>
      <c r="AV206" t="s">
        <v>454</v>
      </c>
      <c r="AW206">
        <v>947131646</v>
      </c>
      <c r="AX206">
        <v>3.2211000000000002E-3</v>
      </c>
      <c r="AY206">
        <v>610153.35</v>
      </c>
      <c r="AZ206" t="b">
        <f t="shared" si="90"/>
        <v>1</v>
      </c>
      <c r="BA206" s="178">
        <f t="shared" si="91"/>
        <v>-0.25750446319580078</v>
      </c>
      <c r="BB206" s="46">
        <f t="shared" si="92"/>
        <v>1.000012785053789</v>
      </c>
      <c r="BC206" s="46">
        <f t="shared" si="93"/>
        <v>1.6913681756705046E-3</v>
      </c>
      <c r="BD206" t="s">
        <v>454</v>
      </c>
      <c r="BE206">
        <v>8861895</v>
      </c>
      <c r="BF206" t="b">
        <f t="shared" si="94"/>
        <v>1</v>
      </c>
      <c r="BG206" s="178">
        <f t="shared" si="95"/>
        <v>0</v>
      </c>
      <c r="BH206">
        <v>191</v>
      </c>
      <c r="BI206" t="s">
        <v>454</v>
      </c>
      <c r="BJ206">
        <v>8861895</v>
      </c>
      <c r="BK206">
        <v>2951598.81</v>
      </c>
      <c r="BL206">
        <v>610153.35</v>
      </c>
      <c r="BM206">
        <v>12423647</v>
      </c>
      <c r="BN206" t="b">
        <f t="shared" si="96"/>
        <v>1</v>
      </c>
      <c r="BO206" s="46">
        <f t="shared" si="97"/>
        <v>0</v>
      </c>
      <c r="BP206" s="46">
        <f t="shared" si="98"/>
        <v>1.5515726990997791E-3</v>
      </c>
      <c r="BQ206" s="46">
        <f t="shared" si="99"/>
        <v>1.6913681756705046E-3</v>
      </c>
      <c r="BR206" s="46">
        <f t="shared" si="100"/>
        <v>-0.1567570585757494</v>
      </c>
    </row>
    <row r="207" spans="1:70" x14ac:dyDescent="0.25">
      <c r="A207" s="41" t="s">
        <v>481</v>
      </c>
      <c r="B207" s="41" t="s">
        <v>226</v>
      </c>
      <c r="C207" s="84" t="s">
        <v>455</v>
      </c>
      <c r="D207" s="84"/>
      <c r="E207" s="84"/>
      <c r="F207" s="84"/>
      <c r="G207" s="42">
        <v>8411081</v>
      </c>
      <c r="H207" s="43">
        <v>1060</v>
      </c>
      <c r="I207" s="44">
        <v>1561</v>
      </c>
      <c r="J207" s="45">
        <v>3.4504495016000001</v>
      </c>
      <c r="K207" s="37">
        <f t="shared" ref="K207:K232" si="102">(I207/$I$15)*J207</f>
        <v>7.9293469911693188E-3</v>
      </c>
      <c r="L207" s="37">
        <f t="shared" ref="L207:L232" si="103">K207/$K$15</f>
        <v>2.259791153290351E-3</v>
      </c>
      <c r="M207" s="38">
        <f t="shared" ref="M207:M232" si="104">H207/I207</f>
        <v>0.6790518898142216</v>
      </c>
      <c r="N207" s="37">
        <f t="shared" ref="N207:N232" si="105">M207/$M$15</f>
        <v>2.2156504469168373E-3</v>
      </c>
      <c r="O207" s="39">
        <f t="shared" si="101"/>
        <v>8411081</v>
      </c>
      <c r="P207" s="39">
        <f t="shared" ref="P207:P232" si="106">L207*$E$3*$E$7</f>
        <v>1712255.772171228</v>
      </c>
      <c r="Q207" s="39">
        <f t="shared" ref="Q207:Q232" si="107">N207*$E$4*$E$7</f>
        <v>419702.53106390382</v>
      </c>
      <c r="R207" s="39">
        <f t="shared" ref="R207:R232" si="108">O207+P207+Q207</f>
        <v>10543039.30323513</v>
      </c>
      <c r="S207" t="s">
        <v>455</v>
      </c>
      <c r="T207">
        <v>1561</v>
      </c>
      <c r="U207">
        <v>3.45045</v>
      </c>
      <c r="V207">
        <v>2.2981E-3</v>
      </c>
      <c r="W207">
        <v>7.9293000000000002E-3</v>
      </c>
      <c r="X207">
        <v>2.2598000000000002E-3</v>
      </c>
      <c r="Y207" t="b">
        <f t="shared" si="76"/>
        <v>1</v>
      </c>
      <c r="Z207" s="178">
        <f t="shared" si="77"/>
        <v>0</v>
      </c>
      <c r="AA207" s="180">
        <f t="shared" si="78"/>
        <v>4.9839999993750439E-7</v>
      </c>
      <c r="AB207" s="180">
        <f t="shared" si="79"/>
        <v>0.99999407376554827</v>
      </c>
      <c r="AC207" s="180">
        <f t="shared" si="80"/>
        <v>1.0000039148350661</v>
      </c>
      <c r="AD207" t="s">
        <v>455</v>
      </c>
      <c r="AE207">
        <v>947131646</v>
      </c>
      <c r="AF207">
        <v>2.2598000000000002E-3</v>
      </c>
      <c r="AG207">
        <v>1712255.77</v>
      </c>
      <c r="AH207" t="b">
        <f t="shared" si="81"/>
        <v>1</v>
      </c>
      <c r="AI207" s="178">
        <f t="shared" si="82"/>
        <v>-0.25750446319580078</v>
      </c>
      <c r="AJ207" s="46">
        <f t="shared" si="83"/>
        <v>1.0000039148350661</v>
      </c>
      <c r="AK207" s="46">
        <f t="shared" si="84"/>
        <v>-2.1712279412895441E-3</v>
      </c>
      <c r="AL207" t="s">
        <v>455</v>
      </c>
      <c r="AM207">
        <v>1060</v>
      </c>
      <c r="AN207">
        <v>1561</v>
      </c>
      <c r="AO207">
        <v>0.67905190000000004</v>
      </c>
      <c r="AP207">
        <v>2.2157000000000001E-3</v>
      </c>
      <c r="AQ207" t="b">
        <f t="shared" si="85"/>
        <v>1</v>
      </c>
      <c r="AR207" s="178">
        <f t="shared" si="86"/>
        <v>0</v>
      </c>
      <c r="AS207" s="178">
        <f t="shared" si="87"/>
        <v>0</v>
      </c>
      <c r="AT207" s="179">
        <f t="shared" si="88"/>
        <v>1.0000000150000001</v>
      </c>
      <c r="AU207" s="179">
        <f t="shared" si="89"/>
        <v>1.0000223650274942</v>
      </c>
      <c r="AV207" t="s">
        <v>455</v>
      </c>
      <c r="AW207">
        <v>947131646</v>
      </c>
      <c r="AX207">
        <v>2.2157000000000001E-3</v>
      </c>
      <c r="AY207">
        <v>419702.53</v>
      </c>
      <c r="AZ207" t="b">
        <f t="shared" si="90"/>
        <v>1</v>
      </c>
      <c r="BA207" s="178">
        <f t="shared" si="91"/>
        <v>-0.25750446319580078</v>
      </c>
      <c r="BB207" s="46">
        <f t="shared" si="92"/>
        <v>1.0000223650274942</v>
      </c>
      <c r="BC207" s="46">
        <f t="shared" si="93"/>
        <v>-1.0639037936925888E-3</v>
      </c>
      <c r="BD207" t="s">
        <v>455</v>
      </c>
      <c r="BE207">
        <v>8411081</v>
      </c>
      <c r="BF207" t="b">
        <f t="shared" si="94"/>
        <v>1</v>
      </c>
      <c r="BG207" s="178">
        <f t="shared" si="95"/>
        <v>0</v>
      </c>
      <c r="BH207">
        <v>192</v>
      </c>
      <c r="BI207" t="s">
        <v>455</v>
      </c>
      <c r="BJ207">
        <v>8411081</v>
      </c>
      <c r="BK207">
        <v>1712255.77</v>
      </c>
      <c r="BL207">
        <v>419702.53</v>
      </c>
      <c r="BM207">
        <v>10543039</v>
      </c>
      <c r="BN207" t="b">
        <f t="shared" si="96"/>
        <v>1</v>
      </c>
      <c r="BO207" s="46">
        <f t="shared" si="97"/>
        <v>0</v>
      </c>
      <c r="BP207" s="46">
        <f t="shared" si="98"/>
        <v>-2.1712279412895441E-3</v>
      </c>
      <c r="BQ207" s="46">
        <f t="shared" si="99"/>
        <v>-1.0639037936925888E-3</v>
      </c>
      <c r="BR207" s="46">
        <f t="shared" si="100"/>
        <v>-0.3032351303845644</v>
      </c>
    </row>
    <row r="208" spans="1:70" x14ac:dyDescent="0.25">
      <c r="A208" s="41" t="s">
        <v>481</v>
      </c>
      <c r="B208" s="41" t="s">
        <v>227</v>
      </c>
      <c r="C208" s="84" t="s">
        <v>456</v>
      </c>
      <c r="D208" s="84"/>
      <c r="E208" s="84"/>
      <c r="F208" s="84"/>
      <c r="G208" s="42">
        <v>6847006</v>
      </c>
      <c r="H208" s="43">
        <v>1804</v>
      </c>
      <c r="I208" s="44">
        <v>1965</v>
      </c>
      <c r="J208" s="45">
        <v>3.4188390661999999</v>
      </c>
      <c r="K208" s="37">
        <f t="shared" si="102"/>
        <v>9.890085746837772E-3</v>
      </c>
      <c r="L208" s="37">
        <f t="shared" si="103"/>
        <v>2.8185837119849848E-3</v>
      </c>
      <c r="M208" s="38">
        <f t="shared" si="104"/>
        <v>0.91806615776081424</v>
      </c>
      <c r="N208" s="37">
        <f t="shared" si="105"/>
        <v>2.9955202588398287E-3</v>
      </c>
      <c r="O208" s="39">
        <f t="shared" si="101"/>
        <v>6847006</v>
      </c>
      <c r="P208" s="39">
        <f t="shared" si="106"/>
        <v>2135655.8649975411</v>
      </c>
      <c r="Q208" s="39">
        <f t="shared" si="107"/>
        <v>567430.40683053446</v>
      </c>
      <c r="R208" s="39">
        <f t="shared" si="108"/>
        <v>9550092.2718280759</v>
      </c>
      <c r="S208" t="s">
        <v>456</v>
      </c>
      <c r="T208">
        <v>1965</v>
      </c>
      <c r="U208">
        <v>3.4188390000000002</v>
      </c>
      <c r="V208">
        <v>2.8928000000000001E-3</v>
      </c>
      <c r="W208">
        <v>9.8901000000000006E-3</v>
      </c>
      <c r="X208">
        <v>2.8186000000000001E-3</v>
      </c>
      <c r="Y208" t="b">
        <f t="shared" si="76"/>
        <v>1</v>
      </c>
      <c r="Z208" s="178">
        <f t="shared" si="77"/>
        <v>0</v>
      </c>
      <c r="AA208" s="180">
        <f t="shared" si="78"/>
        <v>-6.6199999704252832E-8</v>
      </c>
      <c r="AB208" s="180">
        <f t="shared" si="79"/>
        <v>1.0000014411565878</v>
      </c>
      <c r="AC208" s="180">
        <f t="shared" si="80"/>
        <v>1.0000057787941319</v>
      </c>
      <c r="AD208" t="s">
        <v>456</v>
      </c>
      <c r="AE208">
        <v>947131646</v>
      </c>
      <c r="AF208">
        <v>2.8186000000000001E-3</v>
      </c>
      <c r="AG208">
        <v>2135655.86</v>
      </c>
      <c r="AH208" t="b">
        <f t="shared" si="81"/>
        <v>1</v>
      </c>
      <c r="AI208" s="178">
        <f t="shared" si="82"/>
        <v>-0.25750446319580078</v>
      </c>
      <c r="AJ208" s="46">
        <f t="shared" si="83"/>
        <v>1.0000057787941319</v>
      </c>
      <c r="AK208" s="46">
        <f t="shared" si="84"/>
        <v>-4.9975411966443062E-3</v>
      </c>
      <c r="AL208" t="s">
        <v>456</v>
      </c>
      <c r="AM208">
        <v>1804</v>
      </c>
      <c r="AN208">
        <v>1965</v>
      </c>
      <c r="AO208">
        <v>0.91806620000000005</v>
      </c>
      <c r="AP208">
        <v>2.9954999999999999E-3</v>
      </c>
      <c r="AQ208" t="b">
        <f t="shared" si="85"/>
        <v>1</v>
      </c>
      <c r="AR208" s="178">
        <f t="shared" si="86"/>
        <v>0</v>
      </c>
      <c r="AS208" s="178">
        <f t="shared" si="87"/>
        <v>0</v>
      </c>
      <c r="AT208" s="179">
        <f t="shared" si="88"/>
        <v>1.0000000460088692</v>
      </c>
      <c r="AU208" s="179">
        <f t="shared" si="89"/>
        <v>0.9999932369544926</v>
      </c>
      <c r="AV208" t="s">
        <v>456</v>
      </c>
      <c r="AW208">
        <v>947131646</v>
      </c>
      <c r="AX208">
        <v>2.9954999999999999E-3</v>
      </c>
      <c r="AY208">
        <v>567430.41</v>
      </c>
      <c r="AZ208" t="b">
        <f t="shared" si="90"/>
        <v>1</v>
      </c>
      <c r="BA208" s="178">
        <f t="shared" si="91"/>
        <v>-0.25750446319580078</v>
      </c>
      <c r="BB208" s="46">
        <f t="shared" si="92"/>
        <v>0.9999932369544926</v>
      </c>
      <c r="BC208" s="46">
        <f t="shared" si="93"/>
        <v>3.1694655772298574E-3</v>
      </c>
      <c r="BD208" t="s">
        <v>456</v>
      </c>
      <c r="BE208">
        <v>6847006</v>
      </c>
      <c r="BF208" t="b">
        <f t="shared" si="94"/>
        <v>1</v>
      </c>
      <c r="BG208" s="178">
        <f t="shared" si="95"/>
        <v>0</v>
      </c>
      <c r="BH208">
        <v>193</v>
      </c>
      <c r="BI208" t="s">
        <v>456</v>
      </c>
      <c r="BJ208">
        <v>6847006</v>
      </c>
      <c r="BK208">
        <v>2135655.86</v>
      </c>
      <c r="BL208">
        <v>567430.41</v>
      </c>
      <c r="BM208">
        <v>9550092</v>
      </c>
      <c r="BN208" t="b">
        <f t="shared" si="96"/>
        <v>1</v>
      </c>
      <c r="BO208" s="46">
        <f t="shared" si="97"/>
        <v>0</v>
      </c>
      <c r="BP208" s="46">
        <f t="shared" si="98"/>
        <v>-4.9975411966443062E-3</v>
      </c>
      <c r="BQ208" s="46">
        <f t="shared" si="99"/>
        <v>3.1694655772298574E-3</v>
      </c>
      <c r="BR208" s="46">
        <f t="shared" si="100"/>
        <v>-0.27182807587087154</v>
      </c>
    </row>
    <row r="209" spans="1:70" x14ac:dyDescent="0.25">
      <c r="A209" s="41" t="s">
        <v>481</v>
      </c>
      <c r="B209" s="41" t="s">
        <v>228</v>
      </c>
      <c r="C209" s="84" t="s">
        <v>457</v>
      </c>
      <c r="D209" s="84"/>
      <c r="E209" s="84"/>
      <c r="F209" s="84"/>
      <c r="G209" s="42">
        <v>13773604</v>
      </c>
      <c r="H209" s="43">
        <v>5758</v>
      </c>
      <c r="I209" s="44">
        <v>3959</v>
      </c>
      <c r="J209" s="45">
        <v>3.4592247634</v>
      </c>
      <c r="K209" s="37">
        <f t="shared" si="102"/>
        <v>2.0161513332441098E-2</v>
      </c>
      <c r="L209" s="37">
        <f t="shared" si="103"/>
        <v>5.7458463498110991E-3</v>
      </c>
      <c r="M209" s="38">
        <f t="shared" si="104"/>
        <v>1.4544076787067441</v>
      </c>
      <c r="N209" s="37">
        <f t="shared" si="105"/>
        <v>4.7455269201997123E-3</v>
      </c>
      <c r="O209" s="39">
        <f t="shared" si="101"/>
        <v>13773604</v>
      </c>
      <c r="P209" s="39">
        <f t="shared" si="106"/>
        <v>4353658.3299514074</v>
      </c>
      <c r="Q209" s="39">
        <f t="shared" si="107"/>
        <v>898927.74485761148</v>
      </c>
      <c r="R209" s="39">
        <f t="shared" si="108"/>
        <v>19026190.074809019</v>
      </c>
      <c r="S209" t="s">
        <v>457</v>
      </c>
      <c r="T209">
        <v>3959</v>
      </c>
      <c r="U209">
        <v>3.459225</v>
      </c>
      <c r="V209">
        <v>5.8282999999999998E-3</v>
      </c>
      <c r="W209">
        <v>2.0161499999999999E-2</v>
      </c>
      <c r="X209">
        <v>5.7457999999999997E-3</v>
      </c>
      <c r="Y209" t="b">
        <f t="shared" si="76"/>
        <v>1</v>
      </c>
      <c r="Z209" s="178">
        <f t="shared" si="77"/>
        <v>0</v>
      </c>
      <c r="AA209" s="180">
        <f t="shared" si="78"/>
        <v>2.3660000003644654E-7</v>
      </c>
      <c r="AB209" s="180">
        <f t="shared" si="79"/>
        <v>0.9999993387182361</v>
      </c>
      <c r="AC209" s="180">
        <f t="shared" si="80"/>
        <v>0.99999193333613923</v>
      </c>
      <c r="AD209" t="s">
        <v>457</v>
      </c>
      <c r="AE209">
        <v>947131646</v>
      </c>
      <c r="AF209">
        <v>5.7457999999999997E-3</v>
      </c>
      <c r="AG209">
        <v>4353658.33</v>
      </c>
      <c r="AH209" t="b">
        <f t="shared" si="81"/>
        <v>1</v>
      </c>
      <c r="AI209" s="178">
        <f t="shared" si="82"/>
        <v>-0.25750446319580078</v>
      </c>
      <c r="AJ209" s="46">
        <f t="shared" si="83"/>
        <v>0.99999193333613923</v>
      </c>
      <c r="AK209" s="46">
        <f t="shared" si="84"/>
        <v>4.8592686653137207E-5</v>
      </c>
      <c r="AL209" t="s">
        <v>457</v>
      </c>
      <c r="AM209">
        <v>5758</v>
      </c>
      <c r="AN209">
        <v>3959</v>
      </c>
      <c r="AO209">
        <v>1.4544077</v>
      </c>
      <c r="AP209">
        <v>4.7454999999999997E-3</v>
      </c>
      <c r="AQ209" t="b">
        <f t="shared" si="85"/>
        <v>1</v>
      </c>
      <c r="AR209" s="178">
        <f t="shared" si="86"/>
        <v>0</v>
      </c>
      <c r="AS209" s="178">
        <f t="shared" si="87"/>
        <v>0</v>
      </c>
      <c r="AT209" s="179">
        <f t="shared" si="88"/>
        <v>1.0000000146405001</v>
      </c>
      <c r="AU209" s="179">
        <f t="shared" si="89"/>
        <v>0.99999432724749737</v>
      </c>
      <c r="AV209" t="s">
        <v>457</v>
      </c>
      <c r="AW209">
        <v>947131646</v>
      </c>
      <c r="AX209">
        <v>4.7454999999999997E-3</v>
      </c>
      <c r="AY209">
        <v>898927.74</v>
      </c>
      <c r="AZ209" t="b">
        <f t="shared" si="90"/>
        <v>1</v>
      </c>
      <c r="BA209" s="178">
        <f t="shared" si="91"/>
        <v>-0.25750446319580078</v>
      </c>
      <c r="BB209" s="46">
        <f t="shared" si="92"/>
        <v>0.99999432724749737</v>
      </c>
      <c r="BC209" s="46">
        <f t="shared" si="93"/>
        <v>-4.8576114932075143E-3</v>
      </c>
      <c r="BD209" t="s">
        <v>457</v>
      </c>
      <c r="BE209">
        <v>13773604</v>
      </c>
      <c r="BF209" t="b">
        <f t="shared" si="94"/>
        <v>1</v>
      </c>
      <c r="BG209" s="178">
        <f t="shared" si="95"/>
        <v>0</v>
      </c>
      <c r="BH209">
        <v>194</v>
      </c>
      <c r="BI209" t="s">
        <v>457</v>
      </c>
      <c r="BJ209">
        <v>13773604</v>
      </c>
      <c r="BK209">
        <v>4353658.33</v>
      </c>
      <c r="BL209">
        <v>898927.74</v>
      </c>
      <c r="BM209">
        <v>19026190</v>
      </c>
      <c r="BN209" t="b">
        <f t="shared" si="96"/>
        <v>1</v>
      </c>
      <c r="BO209" s="46">
        <f t="shared" si="97"/>
        <v>0</v>
      </c>
      <c r="BP209" s="46">
        <f t="shared" si="98"/>
        <v>4.8592686653137207E-5</v>
      </c>
      <c r="BQ209" s="46">
        <f t="shared" si="99"/>
        <v>-4.8576114932075143E-3</v>
      </c>
      <c r="BR209" s="46">
        <f t="shared" si="100"/>
        <v>-7.4809018522500992E-2</v>
      </c>
    </row>
    <row r="210" spans="1:70" x14ac:dyDescent="0.25">
      <c r="A210" s="41" t="s">
        <v>481</v>
      </c>
      <c r="B210" s="41" t="s">
        <v>229</v>
      </c>
      <c r="C210" s="84" t="s">
        <v>458</v>
      </c>
      <c r="D210" s="84"/>
      <c r="E210" s="84"/>
      <c r="F210" s="84"/>
      <c r="G210" s="42">
        <v>60309680</v>
      </c>
      <c r="H210" s="43">
        <v>9423</v>
      </c>
      <c r="I210" s="44">
        <v>13204</v>
      </c>
      <c r="J210" s="45">
        <v>3.7238776881</v>
      </c>
      <c r="K210" s="37">
        <f t="shared" si="102"/>
        <v>7.2386864968867065E-2</v>
      </c>
      <c r="L210" s="37">
        <f t="shared" si="103"/>
        <v>2.0629592481353428E-2</v>
      </c>
      <c r="M210" s="38">
        <f t="shared" si="104"/>
        <v>0.71364737958194491</v>
      </c>
      <c r="N210" s="37">
        <f t="shared" si="105"/>
        <v>2.3285306457866669E-3</v>
      </c>
      <c r="O210" s="39">
        <f t="shared" si="101"/>
        <v>60309680</v>
      </c>
      <c r="P210" s="39">
        <f t="shared" si="106"/>
        <v>15631151.91078857</v>
      </c>
      <c r="Q210" s="39">
        <f t="shared" si="107"/>
        <v>441085.01278099505</v>
      </c>
      <c r="R210" s="39">
        <f t="shared" si="108"/>
        <v>76381916.92356956</v>
      </c>
      <c r="S210" t="s">
        <v>458</v>
      </c>
      <c r="T210">
        <v>13204</v>
      </c>
      <c r="U210">
        <v>3.723878</v>
      </c>
      <c r="V210">
        <v>1.94386E-2</v>
      </c>
      <c r="W210">
        <v>7.2386900000000004E-2</v>
      </c>
      <c r="X210">
        <v>2.0629600000000001E-2</v>
      </c>
      <c r="Y210" t="b">
        <f t="shared" ref="Y210:Y233" si="109">EXACT(S210,C210)</f>
        <v>1</v>
      </c>
      <c r="Z210" s="178">
        <f t="shared" ref="Z210:Z233" si="110">T210-I210</f>
        <v>0</v>
      </c>
      <c r="AA210" s="180">
        <f t="shared" ref="AA210:AA233" si="111">U210-J210</f>
        <v>3.1190000004954754E-7</v>
      </c>
      <c r="AB210" s="180">
        <f t="shared" ref="AB210:AB233" si="112">W210/K210</f>
        <v>1.0000004839432257</v>
      </c>
      <c r="AC210" s="180">
        <f t="shared" ref="AC210:AC233" si="113">X210/L210</f>
        <v>1.0000003644592874</v>
      </c>
      <c r="AD210" t="s">
        <v>458</v>
      </c>
      <c r="AE210">
        <v>947131646</v>
      </c>
      <c r="AF210">
        <v>2.0629600000000001E-2</v>
      </c>
      <c r="AG210">
        <v>15631151.91</v>
      </c>
      <c r="AH210" t="b">
        <f t="shared" ref="AH210:AH233" si="114">EXACT(AD210,C210)</f>
        <v>1</v>
      </c>
      <c r="AI210" s="178">
        <f t="shared" ref="AI210:AI233" si="115">AE210-$E$7</f>
        <v>-0.25750446319580078</v>
      </c>
      <c r="AJ210" s="46">
        <f t="shared" ref="AJ210:AJ233" si="116">AF210/L210</f>
        <v>1.0000003644592874</v>
      </c>
      <c r="AK210" s="46">
        <f t="shared" ref="AK210:AK233" si="117">AG210-P210</f>
        <v>-7.8856945037841797E-4</v>
      </c>
      <c r="AL210" t="s">
        <v>458</v>
      </c>
      <c r="AM210">
        <v>9423</v>
      </c>
      <c r="AN210">
        <v>13204</v>
      </c>
      <c r="AO210">
        <v>0.71364740000000004</v>
      </c>
      <c r="AP210">
        <v>2.3284999999999998E-3</v>
      </c>
      <c r="AQ210" t="b">
        <f t="shared" ref="AQ210:AQ233" si="118">EXACT(AL210,C210)</f>
        <v>1</v>
      </c>
      <c r="AR210" s="178">
        <f t="shared" ref="AR210:AR233" si="119">AM210-H210</f>
        <v>0</v>
      </c>
      <c r="AS210" s="178">
        <f t="shared" ref="AS210:AS233" si="120">AN210-I210</f>
        <v>0</v>
      </c>
      <c r="AT210" s="179">
        <f t="shared" ref="AT210:AT233" si="121">AO210/M210</f>
        <v>1.0000000286108459</v>
      </c>
      <c r="AU210" s="179">
        <f t="shared" ref="AU210:AU233" si="122">AP210/N210</f>
        <v>0.99998683900221697</v>
      </c>
      <c r="AV210" t="s">
        <v>458</v>
      </c>
      <c r="AW210">
        <v>947131646</v>
      </c>
      <c r="AX210">
        <v>2.3284999999999998E-3</v>
      </c>
      <c r="AY210">
        <v>441085.01</v>
      </c>
      <c r="AZ210" t="b">
        <f t="shared" ref="AZ210:AZ233" si="123">EXACT(AV210,C210)</f>
        <v>1</v>
      </c>
      <c r="BA210" s="178">
        <f t="shared" ref="BA210:BA233" si="124">AW210-$E$7</f>
        <v>-0.25750446319580078</v>
      </c>
      <c r="BB210" s="46">
        <f t="shared" ref="BB210:BB233" si="125">AX210/N210</f>
        <v>0.99998683900221697</v>
      </c>
      <c r="BC210" s="46">
        <f t="shared" ref="BC210:BC233" si="126">AY210-Q210</f>
        <v>-2.780995040666312E-3</v>
      </c>
      <c r="BD210" t="s">
        <v>458</v>
      </c>
      <c r="BE210">
        <v>60309680</v>
      </c>
      <c r="BF210" t="b">
        <f t="shared" ref="BF210:BF233" si="127">EXACT(BD210,C210)</f>
        <v>1</v>
      </c>
      <c r="BG210" s="178">
        <f t="shared" ref="BG210:BG233" si="128">BE210-G210</f>
        <v>0</v>
      </c>
      <c r="BH210">
        <v>195</v>
      </c>
      <c r="BI210" t="s">
        <v>458</v>
      </c>
      <c r="BJ210">
        <v>60309680</v>
      </c>
      <c r="BK210">
        <v>15631151.91</v>
      </c>
      <c r="BL210">
        <v>441085.01</v>
      </c>
      <c r="BM210">
        <v>76381917</v>
      </c>
      <c r="BN210" t="b">
        <f t="shared" ref="BN210:BN233" si="129">EXACT(BI210,C210)</f>
        <v>1</v>
      </c>
      <c r="BO210" s="46">
        <f t="shared" ref="BO210:BO233" si="130">BJ210-O210</f>
        <v>0</v>
      </c>
      <c r="BP210" s="46">
        <f t="shared" ref="BP210:BP233" si="131">BK210-P210</f>
        <v>-7.8856945037841797E-4</v>
      </c>
      <c r="BQ210" s="46">
        <f t="shared" ref="BQ210:BQ233" si="132">BL210-Q210</f>
        <v>-2.780995040666312E-3</v>
      </c>
      <c r="BR210" s="46">
        <f t="shared" ref="BR210:BR233" si="133">BM210-R210</f>
        <v>7.6430439949035645E-2</v>
      </c>
    </row>
    <row r="211" spans="1:70" x14ac:dyDescent="0.25">
      <c r="A211" s="41" t="s">
        <v>481</v>
      </c>
      <c r="B211" s="41" t="s">
        <v>230</v>
      </c>
      <c r="C211" s="84" t="s">
        <v>459</v>
      </c>
      <c r="D211" s="84"/>
      <c r="E211" s="84"/>
      <c r="F211" s="84"/>
      <c r="G211" s="42">
        <v>1590368</v>
      </c>
      <c r="H211" s="43">
        <v>503</v>
      </c>
      <c r="I211" s="44">
        <v>321</v>
      </c>
      <c r="J211" s="45">
        <v>3.3042186555000002</v>
      </c>
      <c r="K211" s="37">
        <f t="shared" si="102"/>
        <v>1.5614664439006403E-3</v>
      </c>
      <c r="L211" s="37">
        <f t="shared" si="103"/>
        <v>4.4500361253153582E-4</v>
      </c>
      <c r="M211" s="38">
        <f t="shared" si="104"/>
        <v>1.5669781931464175</v>
      </c>
      <c r="N211" s="37">
        <f t="shared" si="105"/>
        <v>5.1128286159451697E-3</v>
      </c>
      <c r="O211" s="39">
        <f t="shared" si="101"/>
        <v>1590368</v>
      </c>
      <c r="P211" s="39">
        <f t="shared" si="106"/>
        <v>337181.60330202413</v>
      </c>
      <c r="Q211" s="39">
        <f t="shared" si="107"/>
        <v>968504.35681052506</v>
      </c>
      <c r="R211" s="39">
        <f t="shared" si="108"/>
        <v>2896053.9601125494</v>
      </c>
      <c r="S211" t="s">
        <v>459</v>
      </c>
      <c r="T211">
        <v>321</v>
      </c>
      <c r="U211">
        <v>3.3042189999999998</v>
      </c>
      <c r="V211">
        <v>4.7259999999999999E-4</v>
      </c>
      <c r="W211">
        <v>1.5615E-3</v>
      </c>
      <c r="X211">
        <v>4.4499999999999997E-4</v>
      </c>
      <c r="Y211" t="b">
        <f t="shared" si="109"/>
        <v>1</v>
      </c>
      <c r="Z211" s="178">
        <f t="shared" si="110"/>
        <v>0</v>
      </c>
      <c r="AA211" s="180">
        <f t="shared" si="111"/>
        <v>3.4449999963825917E-7</v>
      </c>
      <c r="AB211" s="180">
        <f t="shared" si="112"/>
        <v>1.0000214901187858</v>
      </c>
      <c r="AC211" s="180">
        <f t="shared" si="113"/>
        <v>0.99999188201750699</v>
      </c>
      <c r="AD211" t="s">
        <v>459</v>
      </c>
      <c r="AE211">
        <v>947131646</v>
      </c>
      <c r="AF211">
        <v>4.4499999999999997E-4</v>
      </c>
      <c r="AG211">
        <v>337181.6</v>
      </c>
      <c r="AH211" t="b">
        <f t="shared" si="114"/>
        <v>1</v>
      </c>
      <c r="AI211" s="178">
        <f t="shared" si="115"/>
        <v>-0.25750446319580078</v>
      </c>
      <c r="AJ211" s="46">
        <f t="shared" si="116"/>
        <v>0.99999188201750699</v>
      </c>
      <c r="AK211" s="46">
        <f t="shared" si="117"/>
        <v>-3.3020241535268724E-3</v>
      </c>
      <c r="AL211" t="s">
        <v>459</v>
      </c>
      <c r="AM211">
        <v>503</v>
      </c>
      <c r="AN211">
        <v>321</v>
      </c>
      <c r="AO211">
        <v>1.5669782000000001</v>
      </c>
      <c r="AP211">
        <v>5.1127999999999998E-3</v>
      </c>
      <c r="AQ211" t="b">
        <f t="shared" si="118"/>
        <v>1</v>
      </c>
      <c r="AR211" s="178">
        <f t="shared" si="119"/>
        <v>0</v>
      </c>
      <c r="AS211" s="178">
        <f t="shared" si="120"/>
        <v>0</v>
      </c>
      <c r="AT211" s="179">
        <f t="shared" si="121"/>
        <v>1.0000000043737576</v>
      </c>
      <c r="AU211" s="179">
        <f t="shared" si="122"/>
        <v>0.99999440310886212</v>
      </c>
      <c r="AV211" t="s">
        <v>459</v>
      </c>
      <c r="AW211">
        <v>947131646</v>
      </c>
      <c r="AX211">
        <v>5.1127999999999998E-3</v>
      </c>
      <c r="AY211">
        <v>968504.36</v>
      </c>
      <c r="AZ211" t="b">
        <f t="shared" si="123"/>
        <v>1</v>
      </c>
      <c r="BA211" s="178">
        <f t="shared" si="124"/>
        <v>-0.25750446319580078</v>
      </c>
      <c r="BB211" s="46">
        <f t="shared" si="125"/>
        <v>0.99999440310886212</v>
      </c>
      <c r="BC211" s="46">
        <f t="shared" si="126"/>
        <v>3.1894749263301492E-3</v>
      </c>
      <c r="BD211" t="s">
        <v>459</v>
      </c>
      <c r="BE211">
        <v>1590368</v>
      </c>
      <c r="BF211" t="b">
        <f t="shared" si="127"/>
        <v>1</v>
      </c>
      <c r="BG211" s="178">
        <f t="shared" si="128"/>
        <v>0</v>
      </c>
      <c r="BH211">
        <v>196</v>
      </c>
      <c r="BI211" t="s">
        <v>459</v>
      </c>
      <c r="BJ211">
        <v>1590368</v>
      </c>
      <c r="BK211">
        <v>337181.6</v>
      </c>
      <c r="BL211">
        <v>968504.36</v>
      </c>
      <c r="BM211">
        <v>2896054</v>
      </c>
      <c r="BN211" t="b">
        <f t="shared" si="129"/>
        <v>1</v>
      </c>
      <c r="BO211" s="46">
        <f t="shared" si="130"/>
        <v>0</v>
      </c>
      <c r="BP211" s="46">
        <f t="shared" si="131"/>
        <v>-3.3020241535268724E-3</v>
      </c>
      <c r="BQ211" s="46">
        <f t="shared" si="132"/>
        <v>3.1894749263301492E-3</v>
      </c>
      <c r="BR211" s="46">
        <f t="shared" si="133"/>
        <v>3.9887450635433197E-2</v>
      </c>
    </row>
    <row r="212" spans="1:70" x14ac:dyDescent="0.25">
      <c r="A212" s="41" t="s">
        <v>481</v>
      </c>
      <c r="B212" s="41" t="s">
        <v>231</v>
      </c>
      <c r="C212" s="84" t="s">
        <v>460</v>
      </c>
      <c r="D212" s="84"/>
      <c r="E212" s="84"/>
      <c r="F212" s="84"/>
      <c r="G212" s="42">
        <v>46926312</v>
      </c>
      <c r="H212" s="43">
        <v>17251</v>
      </c>
      <c r="I212" s="44">
        <v>8597</v>
      </c>
      <c r="J212" s="45">
        <v>3.4628727394999999</v>
      </c>
      <c r="K212" s="37">
        <f t="shared" si="102"/>
        <v>4.3827056392295088E-2</v>
      </c>
      <c r="L212" s="37">
        <f t="shared" si="103"/>
        <v>1.2490309028015005E-2</v>
      </c>
      <c r="M212" s="38">
        <f t="shared" si="104"/>
        <v>2.0066302198441317</v>
      </c>
      <c r="N212" s="37">
        <f t="shared" si="105"/>
        <v>6.5473511083384787E-3</v>
      </c>
      <c r="O212" s="39">
        <f t="shared" si="101"/>
        <v>46926312</v>
      </c>
      <c r="P212" s="39">
        <f t="shared" si="106"/>
        <v>9463973.5615750588</v>
      </c>
      <c r="Q212" s="39">
        <f t="shared" si="107"/>
        <v>1240240.6867733037</v>
      </c>
      <c r="R212" s="39">
        <f t="shared" si="108"/>
        <v>57630526.248348355</v>
      </c>
      <c r="S212" t="s">
        <v>460</v>
      </c>
      <c r="T212">
        <v>8597</v>
      </c>
      <c r="U212">
        <v>3.4628730000000001</v>
      </c>
      <c r="V212">
        <v>1.2656300000000001E-2</v>
      </c>
      <c r="W212">
        <v>4.3827100000000001E-2</v>
      </c>
      <c r="X212">
        <v>1.2490299999999999E-2</v>
      </c>
      <c r="Y212" t="b">
        <f t="shared" si="109"/>
        <v>1</v>
      </c>
      <c r="Z212" s="178">
        <f t="shared" si="110"/>
        <v>0</v>
      </c>
      <c r="AA212" s="180">
        <f t="shared" si="111"/>
        <v>2.6050000023758457E-7</v>
      </c>
      <c r="AB212" s="180">
        <f t="shared" si="112"/>
        <v>1.000000994995067</v>
      </c>
      <c r="AC212" s="180">
        <f t="shared" si="113"/>
        <v>0.99999927719842752</v>
      </c>
      <c r="AD212" t="s">
        <v>460</v>
      </c>
      <c r="AE212">
        <v>947131646</v>
      </c>
      <c r="AF212">
        <v>1.2490299999999999E-2</v>
      </c>
      <c r="AG212">
        <v>9463973.5600000005</v>
      </c>
      <c r="AH212" t="b">
        <f t="shared" si="114"/>
        <v>1</v>
      </c>
      <c r="AI212" s="178">
        <f t="shared" si="115"/>
        <v>-0.25750446319580078</v>
      </c>
      <c r="AJ212" s="46">
        <f t="shared" si="116"/>
        <v>0.99999927719842752</v>
      </c>
      <c r="AK212" s="46">
        <f t="shared" si="117"/>
        <v>-1.575058326125145E-3</v>
      </c>
      <c r="AL212" t="s">
        <v>460</v>
      </c>
      <c r="AM212">
        <v>17251</v>
      </c>
      <c r="AN212">
        <v>8597</v>
      </c>
      <c r="AO212">
        <v>2.0066302</v>
      </c>
      <c r="AP212">
        <v>6.5474000000000001E-3</v>
      </c>
      <c r="AQ212" t="b">
        <f t="shared" si="118"/>
        <v>1</v>
      </c>
      <c r="AR212" s="178">
        <f t="shared" si="119"/>
        <v>0</v>
      </c>
      <c r="AS212" s="178">
        <f t="shared" si="120"/>
        <v>0</v>
      </c>
      <c r="AT212" s="179">
        <f t="shared" si="121"/>
        <v>0.99999999011071827</v>
      </c>
      <c r="AU212" s="179">
        <f t="shared" si="122"/>
        <v>1.0000074673957013</v>
      </c>
      <c r="AV212" t="s">
        <v>460</v>
      </c>
      <c r="AW212">
        <v>947131646</v>
      </c>
      <c r="AX212">
        <v>6.5474000000000001E-3</v>
      </c>
      <c r="AY212">
        <v>1240240.69</v>
      </c>
      <c r="AZ212" t="b">
        <f t="shared" si="123"/>
        <v>1</v>
      </c>
      <c r="BA212" s="178">
        <f t="shared" si="124"/>
        <v>-0.25750446319580078</v>
      </c>
      <c r="BB212" s="46">
        <f t="shared" si="125"/>
        <v>1.0000074673957013</v>
      </c>
      <c r="BC212" s="46">
        <f t="shared" si="126"/>
        <v>3.2266962807625532E-3</v>
      </c>
      <c r="BD212" t="s">
        <v>460</v>
      </c>
      <c r="BE212">
        <v>46926312</v>
      </c>
      <c r="BF212" t="b">
        <f t="shared" si="127"/>
        <v>1</v>
      </c>
      <c r="BG212" s="178">
        <f t="shared" si="128"/>
        <v>0</v>
      </c>
      <c r="BH212">
        <v>197</v>
      </c>
      <c r="BI212" t="s">
        <v>460</v>
      </c>
      <c r="BJ212">
        <v>46926312</v>
      </c>
      <c r="BK212">
        <v>9463973.5600000005</v>
      </c>
      <c r="BL212">
        <v>1240240.69</v>
      </c>
      <c r="BM212">
        <v>57630526</v>
      </c>
      <c r="BN212" t="b">
        <f t="shared" si="129"/>
        <v>1</v>
      </c>
      <c r="BO212" s="46">
        <f t="shared" si="130"/>
        <v>0</v>
      </c>
      <c r="BP212" s="46">
        <f t="shared" si="131"/>
        <v>-1.575058326125145E-3</v>
      </c>
      <c r="BQ212" s="46">
        <f t="shared" si="132"/>
        <v>3.2266962807625532E-3</v>
      </c>
      <c r="BR212" s="46">
        <f t="shared" si="133"/>
        <v>-0.24834835529327393</v>
      </c>
    </row>
    <row r="213" spans="1:70" x14ac:dyDescent="0.25">
      <c r="A213" s="41" t="s">
        <v>481</v>
      </c>
      <c r="B213" s="41" t="s">
        <v>232</v>
      </c>
      <c r="C213" s="84" t="s">
        <v>461</v>
      </c>
      <c r="D213" s="84"/>
      <c r="E213" s="84"/>
      <c r="F213" s="84"/>
      <c r="G213" s="42">
        <v>1745280</v>
      </c>
      <c r="H213" s="43">
        <v>542</v>
      </c>
      <c r="I213" s="44">
        <v>548</v>
      </c>
      <c r="J213" s="45">
        <v>3.4102016007999998</v>
      </c>
      <c r="K213" s="37">
        <f t="shared" si="102"/>
        <v>2.7511828574854108E-3</v>
      </c>
      <c r="L213" s="37">
        <f t="shared" si="103"/>
        <v>7.8406187664045984E-4</v>
      </c>
      <c r="M213" s="38">
        <f t="shared" si="104"/>
        <v>0.98905109489051091</v>
      </c>
      <c r="N213" s="37">
        <f t="shared" si="105"/>
        <v>3.2271340869359476E-3</v>
      </c>
      <c r="O213" s="39">
        <f t="shared" si="101"/>
        <v>1745280</v>
      </c>
      <c r="P213" s="39">
        <f t="shared" si="106"/>
        <v>594087.85279218166</v>
      </c>
      <c r="Q213" s="39">
        <f t="shared" si="107"/>
        <v>611304.1640906703</v>
      </c>
      <c r="R213" s="39">
        <f t="shared" si="108"/>
        <v>2950672.0168828517</v>
      </c>
      <c r="S213" t="s">
        <v>461</v>
      </c>
      <c r="T213">
        <v>548</v>
      </c>
      <c r="U213">
        <v>3.410202</v>
      </c>
      <c r="V213">
        <v>8.0679999999999999E-4</v>
      </c>
      <c r="W213">
        <v>2.7512000000000001E-3</v>
      </c>
      <c r="X213">
        <v>7.8410000000000003E-4</v>
      </c>
      <c r="Y213" t="b">
        <f t="shared" si="109"/>
        <v>1</v>
      </c>
      <c r="Z213" s="178">
        <f t="shared" si="110"/>
        <v>0</v>
      </c>
      <c r="AA213" s="180">
        <f t="shared" si="111"/>
        <v>3.9920000016735457E-7</v>
      </c>
      <c r="AB213" s="180">
        <f t="shared" si="112"/>
        <v>1.0000062309615454</v>
      </c>
      <c r="AC213" s="180">
        <f t="shared" si="113"/>
        <v>1.0000486228965799</v>
      </c>
      <c r="AD213" t="s">
        <v>461</v>
      </c>
      <c r="AE213">
        <v>947131646</v>
      </c>
      <c r="AF213">
        <v>7.8410000000000003E-4</v>
      </c>
      <c r="AG213">
        <v>594087.85</v>
      </c>
      <c r="AH213" t="b">
        <f t="shared" si="114"/>
        <v>1</v>
      </c>
      <c r="AI213" s="178">
        <f t="shared" si="115"/>
        <v>-0.25750446319580078</v>
      </c>
      <c r="AJ213" s="46">
        <f t="shared" si="116"/>
        <v>1.0000486228965799</v>
      </c>
      <c r="AK213" s="46">
        <f t="shared" si="117"/>
        <v>-2.7921816799789667E-3</v>
      </c>
      <c r="AL213" t="s">
        <v>461</v>
      </c>
      <c r="AM213">
        <v>542</v>
      </c>
      <c r="AN213">
        <v>548</v>
      </c>
      <c r="AO213">
        <v>0.98905109999999996</v>
      </c>
      <c r="AP213">
        <v>3.2271000000000001E-3</v>
      </c>
      <c r="AQ213" t="b">
        <f t="shared" si="118"/>
        <v>1</v>
      </c>
      <c r="AR213" s="178">
        <f t="shared" si="119"/>
        <v>0</v>
      </c>
      <c r="AS213" s="178">
        <f t="shared" si="120"/>
        <v>0</v>
      </c>
      <c r="AT213" s="179">
        <f t="shared" si="121"/>
        <v>1.0000000051660516</v>
      </c>
      <c r="AU213" s="179">
        <f t="shared" si="122"/>
        <v>0.99998943739707458</v>
      </c>
      <c r="AV213" t="s">
        <v>461</v>
      </c>
      <c r="AW213">
        <v>947131646</v>
      </c>
      <c r="AX213">
        <v>3.2271000000000001E-3</v>
      </c>
      <c r="AY213">
        <v>611304.16</v>
      </c>
      <c r="AZ213" t="b">
        <f t="shared" si="123"/>
        <v>1</v>
      </c>
      <c r="BA213" s="178">
        <f t="shared" si="124"/>
        <v>-0.25750446319580078</v>
      </c>
      <c r="BB213" s="46">
        <f t="shared" si="125"/>
        <v>0.99998943739707458</v>
      </c>
      <c r="BC213" s="46">
        <f t="shared" si="126"/>
        <v>-4.0906702633947134E-3</v>
      </c>
      <c r="BD213" t="s">
        <v>461</v>
      </c>
      <c r="BE213">
        <v>1745280</v>
      </c>
      <c r="BF213" t="b">
        <f t="shared" si="127"/>
        <v>1</v>
      </c>
      <c r="BG213" s="178">
        <f t="shared" si="128"/>
        <v>0</v>
      </c>
      <c r="BH213">
        <v>198</v>
      </c>
      <c r="BI213" t="s">
        <v>461</v>
      </c>
      <c r="BJ213">
        <v>1745280</v>
      </c>
      <c r="BK213">
        <v>594087.85</v>
      </c>
      <c r="BL213">
        <v>611304.16</v>
      </c>
      <c r="BM213">
        <v>2950672</v>
      </c>
      <c r="BN213" t="b">
        <f t="shared" si="129"/>
        <v>1</v>
      </c>
      <c r="BO213" s="46">
        <f t="shared" si="130"/>
        <v>0</v>
      </c>
      <c r="BP213" s="46">
        <f t="shared" si="131"/>
        <v>-2.7921816799789667E-3</v>
      </c>
      <c r="BQ213" s="46">
        <f t="shared" si="132"/>
        <v>-4.0906702633947134E-3</v>
      </c>
      <c r="BR213" s="46">
        <f t="shared" si="133"/>
        <v>-1.6882851719856262E-2</v>
      </c>
    </row>
    <row r="214" spans="1:70" x14ac:dyDescent="0.25">
      <c r="A214" s="41" t="s">
        <v>481</v>
      </c>
      <c r="B214" s="41" t="s">
        <v>233</v>
      </c>
      <c r="C214" s="84" t="s">
        <v>462</v>
      </c>
      <c r="D214" s="84"/>
      <c r="E214" s="84"/>
      <c r="F214" s="84"/>
      <c r="G214" s="42">
        <v>57863161</v>
      </c>
      <c r="H214" s="43">
        <v>12810</v>
      </c>
      <c r="I214" s="44">
        <v>5149</v>
      </c>
      <c r="J214" s="45">
        <v>3.5386186190000002</v>
      </c>
      <c r="K214" s="37">
        <f t="shared" si="102"/>
        <v>2.6823503049210325E-2</v>
      </c>
      <c r="L214" s="37">
        <f t="shared" si="103"/>
        <v>7.6444523058920195E-3</v>
      </c>
      <c r="M214" s="38">
        <f t="shared" si="104"/>
        <v>2.4878617207224702</v>
      </c>
      <c r="N214" s="37">
        <f t="shared" si="105"/>
        <v>8.117541554731697E-3</v>
      </c>
      <c r="O214" s="39">
        <f t="shared" si="101"/>
        <v>57863161</v>
      </c>
      <c r="P214" s="39">
        <f t="shared" si="106"/>
        <v>5792242.1577731883</v>
      </c>
      <c r="Q214" s="39">
        <f t="shared" si="107"/>
        <v>1537676.0992593465</v>
      </c>
      <c r="R214" s="39">
        <f t="shared" si="108"/>
        <v>65193079.257032536</v>
      </c>
      <c r="S214" t="s">
        <v>462</v>
      </c>
      <c r="T214">
        <v>5149</v>
      </c>
      <c r="U214">
        <v>3.5386190000000002</v>
      </c>
      <c r="V214">
        <v>7.5801999999999996E-3</v>
      </c>
      <c r="W214">
        <v>2.68235E-2</v>
      </c>
      <c r="X214">
        <v>7.6445000000000003E-3</v>
      </c>
      <c r="Y214" t="b">
        <f t="shared" si="109"/>
        <v>1</v>
      </c>
      <c r="Z214" s="178">
        <f t="shared" si="110"/>
        <v>0</v>
      </c>
      <c r="AA214" s="180">
        <f t="shared" si="111"/>
        <v>3.8099999999374745E-7</v>
      </c>
      <c r="AB214" s="180">
        <f t="shared" si="112"/>
        <v>0.99999988632318759</v>
      </c>
      <c r="AC214" s="180">
        <f t="shared" si="113"/>
        <v>1.0000062390484068</v>
      </c>
      <c r="AD214" t="s">
        <v>462</v>
      </c>
      <c r="AE214">
        <v>947131646</v>
      </c>
      <c r="AF214">
        <v>7.6445000000000003E-3</v>
      </c>
      <c r="AG214">
        <v>5792242.1600000001</v>
      </c>
      <c r="AH214" t="b">
        <f t="shared" si="114"/>
        <v>1</v>
      </c>
      <c r="AI214" s="178">
        <f t="shared" si="115"/>
        <v>-0.25750446319580078</v>
      </c>
      <c r="AJ214" s="46">
        <f t="shared" si="116"/>
        <v>1.0000062390484068</v>
      </c>
      <c r="AK214" s="46">
        <f t="shared" si="117"/>
        <v>2.2268118336796761E-3</v>
      </c>
      <c r="AL214" t="s">
        <v>462</v>
      </c>
      <c r="AM214">
        <v>12810</v>
      </c>
      <c r="AN214">
        <v>5149</v>
      </c>
      <c r="AO214">
        <v>2.4878616999999998</v>
      </c>
      <c r="AP214">
        <v>8.1174999999999997E-3</v>
      </c>
      <c r="AQ214" t="b">
        <f t="shared" si="118"/>
        <v>1</v>
      </c>
      <c r="AR214" s="178">
        <f t="shared" si="119"/>
        <v>0</v>
      </c>
      <c r="AS214" s="178">
        <f t="shared" si="120"/>
        <v>0</v>
      </c>
      <c r="AT214" s="179">
        <f t="shared" si="121"/>
        <v>0.99999999167056985</v>
      </c>
      <c r="AU214" s="179">
        <f t="shared" si="122"/>
        <v>0.99999488087231614</v>
      </c>
      <c r="AV214" t="s">
        <v>462</v>
      </c>
      <c r="AW214">
        <v>947131646</v>
      </c>
      <c r="AX214">
        <v>8.1174999999999997E-3</v>
      </c>
      <c r="AY214">
        <v>1537676.1</v>
      </c>
      <c r="AZ214" t="b">
        <f t="shared" si="123"/>
        <v>1</v>
      </c>
      <c r="BA214" s="178">
        <f t="shared" si="124"/>
        <v>-0.25750446319580078</v>
      </c>
      <c r="BB214" s="46">
        <f t="shared" si="125"/>
        <v>0.99999488087231614</v>
      </c>
      <c r="BC214" s="46">
        <f t="shared" si="126"/>
        <v>7.4065360240638256E-4</v>
      </c>
      <c r="BD214" t="s">
        <v>462</v>
      </c>
      <c r="BE214">
        <v>57863161</v>
      </c>
      <c r="BF214" t="b">
        <f t="shared" si="127"/>
        <v>1</v>
      </c>
      <c r="BG214" s="178">
        <f t="shared" si="128"/>
        <v>0</v>
      </c>
      <c r="BH214">
        <v>199</v>
      </c>
      <c r="BI214" t="s">
        <v>462</v>
      </c>
      <c r="BJ214">
        <v>57863161</v>
      </c>
      <c r="BK214">
        <v>5792242.1600000001</v>
      </c>
      <c r="BL214">
        <v>1537676.1</v>
      </c>
      <c r="BM214">
        <v>65193079</v>
      </c>
      <c r="BN214" t="b">
        <f t="shared" si="129"/>
        <v>1</v>
      </c>
      <c r="BO214" s="46">
        <f t="shared" si="130"/>
        <v>0</v>
      </c>
      <c r="BP214" s="46">
        <f t="shared" si="131"/>
        <v>2.2268118336796761E-3</v>
      </c>
      <c r="BQ214" s="46">
        <f t="shared" si="132"/>
        <v>7.4065360240638256E-4</v>
      </c>
      <c r="BR214" s="46">
        <f t="shared" si="133"/>
        <v>-0.25703253597021103</v>
      </c>
    </row>
    <row r="215" spans="1:70" x14ac:dyDescent="0.25">
      <c r="A215" s="41" t="s">
        <v>481</v>
      </c>
      <c r="B215" s="41" t="s">
        <v>234</v>
      </c>
      <c r="C215" s="84" t="s">
        <v>463</v>
      </c>
      <c r="D215" s="84"/>
      <c r="E215" s="84"/>
      <c r="F215" s="84"/>
      <c r="G215" s="42">
        <v>5274783</v>
      </c>
      <c r="H215" s="43">
        <v>1767</v>
      </c>
      <c r="I215" s="44">
        <v>967</v>
      </c>
      <c r="J215" s="45">
        <v>3.4244844350000001</v>
      </c>
      <c r="K215" s="37">
        <f t="shared" si="102"/>
        <v>4.8750661721809361E-3</v>
      </c>
      <c r="L215" s="37">
        <f t="shared" si="103"/>
        <v>1.3893491380650175E-3</v>
      </c>
      <c r="M215" s="38">
        <f t="shared" si="104"/>
        <v>1.827300930713547</v>
      </c>
      <c r="N215" s="37">
        <f t="shared" si="105"/>
        <v>5.9622249558788148E-3</v>
      </c>
      <c r="O215" s="39">
        <f t="shared" si="101"/>
        <v>5274783</v>
      </c>
      <c r="P215" s="39">
        <f t="shared" si="106"/>
        <v>1052717.2290895719</v>
      </c>
      <c r="Q215" s="39">
        <f t="shared" si="107"/>
        <v>1129402.3875638156</v>
      </c>
      <c r="R215" s="39">
        <f t="shared" si="108"/>
        <v>7456902.6166533874</v>
      </c>
      <c r="S215" t="s">
        <v>463</v>
      </c>
      <c r="T215">
        <v>967</v>
      </c>
      <c r="U215">
        <v>3.4244840000000001</v>
      </c>
      <c r="V215">
        <v>1.4235999999999999E-3</v>
      </c>
      <c r="W215">
        <v>4.8751000000000003E-3</v>
      </c>
      <c r="X215">
        <v>1.3893E-3</v>
      </c>
      <c r="Y215" t="b">
        <f t="shared" si="109"/>
        <v>1</v>
      </c>
      <c r="Z215" s="178">
        <f t="shared" si="110"/>
        <v>0</v>
      </c>
      <c r="AA215" s="180">
        <f t="shared" si="111"/>
        <v>-4.3500000002083539E-7</v>
      </c>
      <c r="AB215" s="180">
        <f t="shared" si="112"/>
        <v>1.0000069389456203</v>
      </c>
      <c r="AC215" s="180">
        <f t="shared" si="113"/>
        <v>0.99996463231331045</v>
      </c>
      <c r="AD215" t="s">
        <v>463</v>
      </c>
      <c r="AE215">
        <v>947131646</v>
      </c>
      <c r="AF215">
        <v>1.3893E-3</v>
      </c>
      <c r="AG215">
        <v>1052717.23</v>
      </c>
      <c r="AH215" t="b">
        <f t="shared" si="114"/>
        <v>1</v>
      </c>
      <c r="AI215" s="178">
        <f t="shared" si="115"/>
        <v>-0.25750446319580078</v>
      </c>
      <c r="AJ215" s="46">
        <f t="shared" si="116"/>
        <v>0.99996463231331045</v>
      </c>
      <c r="AK215" s="46">
        <f t="shared" si="117"/>
        <v>9.104281198233366E-4</v>
      </c>
      <c r="AL215" t="s">
        <v>463</v>
      </c>
      <c r="AM215">
        <v>1767</v>
      </c>
      <c r="AN215">
        <v>967</v>
      </c>
      <c r="AO215">
        <v>1.8273009</v>
      </c>
      <c r="AP215">
        <v>5.9622E-3</v>
      </c>
      <c r="AQ215" t="b">
        <f t="shared" si="118"/>
        <v>1</v>
      </c>
      <c r="AR215" s="178">
        <f t="shared" si="119"/>
        <v>0</v>
      </c>
      <c r="AS215" s="178">
        <f t="shared" si="120"/>
        <v>0</v>
      </c>
      <c r="AT215" s="179">
        <f t="shared" si="121"/>
        <v>0.99999998319185057</v>
      </c>
      <c r="AU215" s="179">
        <f t="shared" si="122"/>
        <v>0.99999581433458151</v>
      </c>
      <c r="AV215" t="s">
        <v>463</v>
      </c>
      <c r="AW215">
        <v>947131646</v>
      </c>
      <c r="AX215">
        <v>5.9622E-3</v>
      </c>
      <c r="AY215">
        <v>1129402.3899999999</v>
      </c>
      <c r="AZ215" t="b">
        <f t="shared" si="123"/>
        <v>1</v>
      </c>
      <c r="BA215" s="178">
        <f t="shared" si="124"/>
        <v>-0.25750446319580078</v>
      </c>
      <c r="BB215" s="46">
        <f t="shared" si="125"/>
        <v>0.99999581433458151</v>
      </c>
      <c r="BC215" s="46">
        <f t="shared" si="126"/>
        <v>2.436184324324131E-3</v>
      </c>
      <c r="BD215" t="s">
        <v>463</v>
      </c>
      <c r="BE215">
        <v>5274783</v>
      </c>
      <c r="BF215" t="b">
        <f t="shared" si="127"/>
        <v>1</v>
      </c>
      <c r="BG215" s="178">
        <f t="shared" si="128"/>
        <v>0</v>
      </c>
      <c r="BH215">
        <v>200</v>
      </c>
      <c r="BI215" t="s">
        <v>463</v>
      </c>
      <c r="BJ215">
        <v>5274783</v>
      </c>
      <c r="BK215">
        <v>1052717.23</v>
      </c>
      <c r="BL215">
        <v>1129402.3899999999</v>
      </c>
      <c r="BM215">
        <v>7456903</v>
      </c>
      <c r="BN215" t="b">
        <f t="shared" si="129"/>
        <v>1</v>
      </c>
      <c r="BO215" s="46">
        <f t="shared" si="130"/>
        <v>0</v>
      </c>
      <c r="BP215" s="46">
        <f t="shared" si="131"/>
        <v>9.104281198233366E-4</v>
      </c>
      <c r="BQ215" s="46">
        <f t="shared" si="132"/>
        <v>2.436184324324131E-3</v>
      </c>
      <c r="BR215" s="46">
        <f t="shared" si="133"/>
        <v>0.3833466125652194</v>
      </c>
    </row>
    <row r="216" spans="1:70" x14ac:dyDescent="0.25">
      <c r="A216" s="41" t="s">
        <v>481</v>
      </c>
      <c r="B216" s="41" t="s">
        <v>235</v>
      </c>
      <c r="C216" s="84" t="s">
        <v>464</v>
      </c>
      <c r="D216" s="84"/>
      <c r="E216" s="84"/>
      <c r="F216" s="84"/>
      <c r="G216" s="42">
        <v>2462309</v>
      </c>
      <c r="H216" s="43">
        <v>609</v>
      </c>
      <c r="I216" s="44">
        <v>833</v>
      </c>
      <c r="J216" s="45">
        <v>3.5270909117000002</v>
      </c>
      <c r="K216" s="37">
        <f t="shared" si="102"/>
        <v>4.3253424707863468E-3</v>
      </c>
      <c r="L216" s="37">
        <f t="shared" si="103"/>
        <v>1.2326829260113656E-3</v>
      </c>
      <c r="M216" s="38">
        <f t="shared" si="104"/>
        <v>0.73109243697478987</v>
      </c>
      <c r="N216" s="37">
        <f t="shared" si="105"/>
        <v>2.3854514051405971E-3</v>
      </c>
      <c r="O216" s="39">
        <f t="shared" si="101"/>
        <v>2462309</v>
      </c>
      <c r="P216" s="39">
        <f t="shared" si="106"/>
        <v>934010.40722132986</v>
      </c>
      <c r="Q216" s="39">
        <f t="shared" si="107"/>
        <v>451867.30328361806</v>
      </c>
      <c r="R216" s="39">
        <f t="shared" si="108"/>
        <v>3848186.7105049482</v>
      </c>
      <c r="S216" t="s">
        <v>464</v>
      </c>
      <c r="T216">
        <v>833</v>
      </c>
      <c r="U216">
        <v>3.527091</v>
      </c>
      <c r="V216">
        <v>1.2263E-3</v>
      </c>
      <c r="W216">
        <v>4.3252999999999998E-3</v>
      </c>
      <c r="X216">
        <v>1.2327E-3</v>
      </c>
      <c r="Y216" t="b">
        <f t="shared" si="109"/>
        <v>1</v>
      </c>
      <c r="Z216" s="178">
        <f t="shared" si="110"/>
        <v>0</v>
      </c>
      <c r="AA216" s="180">
        <f t="shared" si="111"/>
        <v>8.8299999756458192E-8</v>
      </c>
      <c r="AB216" s="180">
        <f t="shared" si="112"/>
        <v>0.99999018094251868</v>
      </c>
      <c r="AC216" s="180">
        <f t="shared" si="113"/>
        <v>1.000013851079036</v>
      </c>
      <c r="AD216" t="s">
        <v>464</v>
      </c>
      <c r="AE216">
        <v>947131646</v>
      </c>
      <c r="AF216">
        <v>1.2327E-3</v>
      </c>
      <c r="AG216">
        <v>934010.41</v>
      </c>
      <c r="AH216" t="b">
        <f t="shared" si="114"/>
        <v>1</v>
      </c>
      <c r="AI216" s="178">
        <f t="shared" si="115"/>
        <v>-0.25750446319580078</v>
      </c>
      <c r="AJ216" s="46">
        <f t="shared" si="116"/>
        <v>1.000013851079036</v>
      </c>
      <c r="AK216" s="46">
        <f t="shared" si="117"/>
        <v>2.7786701684817672E-3</v>
      </c>
      <c r="AL216" t="s">
        <v>464</v>
      </c>
      <c r="AM216">
        <v>609</v>
      </c>
      <c r="AN216">
        <v>833</v>
      </c>
      <c r="AO216">
        <v>0.73109239999999998</v>
      </c>
      <c r="AP216">
        <v>2.3855E-3</v>
      </c>
      <c r="AQ216" t="b">
        <f t="shared" si="118"/>
        <v>1</v>
      </c>
      <c r="AR216" s="178">
        <f t="shared" si="119"/>
        <v>0</v>
      </c>
      <c r="AS216" s="178">
        <f t="shared" si="120"/>
        <v>0</v>
      </c>
      <c r="AT216" s="179">
        <f t="shared" si="121"/>
        <v>0.99999994942528736</v>
      </c>
      <c r="AU216" s="179">
        <f t="shared" si="122"/>
        <v>1.0000203713474516</v>
      </c>
      <c r="AV216" t="s">
        <v>464</v>
      </c>
      <c r="AW216">
        <v>947131646</v>
      </c>
      <c r="AX216">
        <v>2.3855E-3</v>
      </c>
      <c r="AY216">
        <v>451867.3</v>
      </c>
      <c r="AZ216" t="b">
        <f t="shared" si="123"/>
        <v>1</v>
      </c>
      <c r="BA216" s="178">
        <f t="shared" si="124"/>
        <v>-0.25750446319580078</v>
      </c>
      <c r="BB216" s="46">
        <f t="shared" si="125"/>
        <v>1.0000203713474516</v>
      </c>
      <c r="BC216" s="46">
        <f t="shared" si="126"/>
        <v>-3.2836180762387812E-3</v>
      </c>
      <c r="BD216" t="s">
        <v>464</v>
      </c>
      <c r="BE216">
        <v>2462309</v>
      </c>
      <c r="BF216" t="b">
        <f t="shared" si="127"/>
        <v>1</v>
      </c>
      <c r="BG216" s="178">
        <f t="shared" si="128"/>
        <v>0</v>
      </c>
      <c r="BH216">
        <v>201</v>
      </c>
      <c r="BI216" t="s">
        <v>464</v>
      </c>
      <c r="BJ216">
        <v>2462309</v>
      </c>
      <c r="BK216">
        <v>934010.41</v>
      </c>
      <c r="BL216">
        <v>451867.3</v>
      </c>
      <c r="BM216">
        <v>3848187</v>
      </c>
      <c r="BN216" t="b">
        <f t="shared" si="129"/>
        <v>1</v>
      </c>
      <c r="BO216" s="46">
        <f t="shared" si="130"/>
        <v>0</v>
      </c>
      <c r="BP216" s="46">
        <f t="shared" si="131"/>
        <v>2.7786701684817672E-3</v>
      </c>
      <c r="BQ216" s="46">
        <f t="shared" si="132"/>
        <v>-3.2836180762387812E-3</v>
      </c>
      <c r="BR216" s="46">
        <f t="shared" si="133"/>
        <v>0.28949505183845758</v>
      </c>
    </row>
    <row r="217" spans="1:70" x14ac:dyDescent="0.25">
      <c r="A217" s="41" t="s">
        <v>481</v>
      </c>
      <c r="B217" s="41" t="s">
        <v>236</v>
      </c>
      <c r="C217" s="84" t="s">
        <v>465</v>
      </c>
      <c r="D217" s="84"/>
      <c r="E217" s="84"/>
      <c r="F217" s="84"/>
      <c r="G217" s="42">
        <v>21315215</v>
      </c>
      <c r="H217" s="43">
        <v>3581</v>
      </c>
      <c r="I217" s="44">
        <v>2561</v>
      </c>
      <c r="J217" s="45">
        <v>3.5918920336000002</v>
      </c>
      <c r="K217" s="37">
        <f t="shared" si="102"/>
        <v>1.3542277124860292E-2</v>
      </c>
      <c r="L217" s="37">
        <f t="shared" si="103"/>
        <v>3.8594247516531848E-3</v>
      </c>
      <c r="M217" s="38">
        <f t="shared" si="104"/>
        <v>1.3982819211245607</v>
      </c>
      <c r="N217" s="37">
        <f t="shared" si="105"/>
        <v>4.5623964971262532E-3</v>
      </c>
      <c r="O217" s="39">
        <f t="shared" si="101"/>
        <v>21315215</v>
      </c>
      <c r="P217" s="39">
        <f t="shared" si="106"/>
        <v>2924306.6549121933</v>
      </c>
      <c r="Q217" s="39">
        <f t="shared" si="107"/>
        <v>864238.02104053181</v>
      </c>
      <c r="R217" s="39">
        <f t="shared" si="108"/>
        <v>25103759.675952725</v>
      </c>
      <c r="S217" t="s">
        <v>465</v>
      </c>
      <c r="T217">
        <v>2561</v>
      </c>
      <c r="U217">
        <v>3.5918920000000001</v>
      </c>
      <c r="V217">
        <v>3.7702E-3</v>
      </c>
      <c r="W217">
        <v>1.35423E-2</v>
      </c>
      <c r="X217">
        <v>3.8593999999999998E-3</v>
      </c>
      <c r="Y217" t="b">
        <f t="shared" si="109"/>
        <v>1</v>
      </c>
      <c r="Z217" s="178">
        <f t="shared" si="110"/>
        <v>0</v>
      </c>
      <c r="AA217" s="180">
        <f t="shared" si="111"/>
        <v>-3.3600000115541206E-8</v>
      </c>
      <c r="AB217" s="180">
        <f t="shared" si="112"/>
        <v>1.0000016891649386</v>
      </c>
      <c r="AC217" s="180">
        <f t="shared" si="113"/>
        <v>0.99999358669885341</v>
      </c>
      <c r="AD217" t="s">
        <v>465</v>
      </c>
      <c r="AE217">
        <v>947131646</v>
      </c>
      <c r="AF217">
        <v>3.8593999999999998E-3</v>
      </c>
      <c r="AG217">
        <v>2924306.65</v>
      </c>
      <c r="AH217" t="b">
        <f t="shared" si="114"/>
        <v>1</v>
      </c>
      <c r="AI217" s="178">
        <f t="shared" si="115"/>
        <v>-0.25750446319580078</v>
      </c>
      <c r="AJ217" s="46">
        <f t="shared" si="116"/>
        <v>0.99999358669885341</v>
      </c>
      <c r="AK217" s="46">
        <f t="shared" si="117"/>
        <v>-4.9121933989226818E-3</v>
      </c>
      <c r="AL217" t="s">
        <v>465</v>
      </c>
      <c r="AM217">
        <v>3581</v>
      </c>
      <c r="AN217">
        <v>2561</v>
      </c>
      <c r="AO217">
        <v>1.3982819</v>
      </c>
      <c r="AP217">
        <v>4.5624000000000003E-3</v>
      </c>
      <c r="AQ217" t="b">
        <f t="shared" si="118"/>
        <v>1</v>
      </c>
      <c r="AR217" s="178">
        <f t="shared" si="119"/>
        <v>0</v>
      </c>
      <c r="AS217" s="178">
        <f t="shared" si="120"/>
        <v>0</v>
      </c>
      <c r="AT217" s="179">
        <f t="shared" si="121"/>
        <v>0.99999998489248809</v>
      </c>
      <c r="AU217" s="179">
        <f t="shared" si="122"/>
        <v>1.0000007677705673</v>
      </c>
      <c r="AV217" t="s">
        <v>465</v>
      </c>
      <c r="AW217">
        <v>947131646</v>
      </c>
      <c r="AX217">
        <v>4.5624000000000003E-3</v>
      </c>
      <c r="AY217">
        <v>864238.02</v>
      </c>
      <c r="AZ217" t="b">
        <f t="shared" si="123"/>
        <v>1</v>
      </c>
      <c r="BA217" s="178">
        <f t="shared" si="124"/>
        <v>-0.25750446319580078</v>
      </c>
      <c r="BB217" s="46">
        <f t="shared" si="125"/>
        <v>1.0000007677705673</v>
      </c>
      <c r="BC217" s="46">
        <f t="shared" si="126"/>
        <v>-1.0405317880213261E-3</v>
      </c>
      <c r="BD217" t="s">
        <v>465</v>
      </c>
      <c r="BE217">
        <v>21315215</v>
      </c>
      <c r="BF217" t="b">
        <f t="shared" si="127"/>
        <v>1</v>
      </c>
      <c r="BG217" s="178">
        <f t="shared" si="128"/>
        <v>0</v>
      </c>
      <c r="BH217">
        <v>202</v>
      </c>
      <c r="BI217" t="s">
        <v>465</v>
      </c>
      <c r="BJ217">
        <v>21315215</v>
      </c>
      <c r="BK217">
        <v>2924306.65</v>
      </c>
      <c r="BL217">
        <v>864238.02</v>
      </c>
      <c r="BM217">
        <v>25103760</v>
      </c>
      <c r="BN217" t="b">
        <f t="shared" si="129"/>
        <v>1</v>
      </c>
      <c r="BO217" s="46">
        <f t="shared" si="130"/>
        <v>0</v>
      </c>
      <c r="BP217" s="46">
        <f t="shared" si="131"/>
        <v>-4.9121933989226818E-3</v>
      </c>
      <c r="BQ217" s="46">
        <f t="shared" si="132"/>
        <v>-1.0405317880213261E-3</v>
      </c>
      <c r="BR217" s="46">
        <f t="shared" si="133"/>
        <v>0.3240472748875618</v>
      </c>
    </row>
    <row r="218" spans="1:70" x14ac:dyDescent="0.25">
      <c r="A218" s="41" t="s">
        <v>481</v>
      </c>
      <c r="B218" s="41" t="s">
        <v>237</v>
      </c>
      <c r="C218" s="84" t="s">
        <v>466</v>
      </c>
      <c r="D218" s="84"/>
      <c r="E218" s="84"/>
      <c r="F218" s="84"/>
      <c r="G218" s="42">
        <v>9312761</v>
      </c>
      <c r="H218" s="43">
        <v>2202</v>
      </c>
      <c r="I218" s="44">
        <v>1924</v>
      </c>
      <c r="J218" s="45">
        <v>3.6448392959000002</v>
      </c>
      <c r="K218" s="37">
        <f t="shared" si="102"/>
        <v>1.0323864520795327E-2</v>
      </c>
      <c r="L218" s="37">
        <f t="shared" si="103"/>
        <v>2.942206683330052E-3</v>
      </c>
      <c r="M218" s="38">
        <f t="shared" si="104"/>
        <v>1.1444906444906444</v>
      </c>
      <c r="N218" s="37">
        <f t="shared" si="105"/>
        <v>3.7343113920963976E-3</v>
      </c>
      <c r="O218" s="39">
        <f t="shared" si="101"/>
        <v>9312761</v>
      </c>
      <c r="P218" s="39">
        <f t="shared" si="106"/>
        <v>2229325.6476897798</v>
      </c>
      <c r="Q218" s="39">
        <f t="shared" si="107"/>
        <v>707376.89928688272</v>
      </c>
      <c r="R218" s="39">
        <f t="shared" si="108"/>
        <v>12249463.546976663</v>
      </c>
      <c r="S218" t="s">
        <v>466</v>
      </c>
      <c r="T218">
        <v>1924</v>
      </c>
      <c r="U218">
        <v>3.6448390000000002</v>
      </c>
      <c r="V218">
        <v>2.8324999999999999E-3</v>
      </c>
      <c r="W218">
        <v>1.03239E-2</v>
      </c>
      <c r="X218">
        <v>2.9421999999999999E-3</v>
      </c>
      <c r="Y218" t="b">
        <f t="shared" si="109"/>
        <v>1</v>
      </c>
      <c r="Z218" s="178">
        <f t="shared" si="110"/>
        <v>0</v>
      </c>
      <c r="AA218" s="180">
        <f t="shared" si="111"/>
        <v>-2.9590000005796924E-7</v>
      </c>
      <c r="AB218" s="180">
        <f t="shared" si="112"/>
        <v>1.0000034366205215</v>
      </c>
      <c r="AC218" s="180">
        <f t="shared" si="113"/>
        <v>0.99999772846343871</v>
      </c>
      <c r="AD218" t="s">
        <v>466</v>
      </c>
      <c r="AE218">
        <v>947131646</v>
      </c>
      <c r="AF218">
        <v>2.9421999999999999E-3</v>
      </c>
      <c r="AG218">
        <v>2229325.65</v>
      </c>
      <c r="AH218" t="b">
        <f t="shared" si="114"/>
        <v>1</v>
      </c>
      <c r="AI218" s="178">
        <f t="shared" si="115"/>
        <v>-0.25750446319580078</v>
      </c>
      <c r="AJ218" s="46">
        <f t="shared" si="116"/>
        <v>0.99999772846343871</v>
      </c>
      <c r="AK218" s="46">
        <f t="shared" si="117"/>
        <v>2.3102201521396637E-3</v>
      </c>
      <c r="AL218" t="s">
        <v>466</v>
      </c>
      <c r="AM218">
        <v>2202</v>
      </c>
      <c r="AN218">
        <v>1924</v>
      </c>
      <c r="AO218">
        <v>1.1444905999999999</v>
      </c>
      <c r="AP218">
        <v>3.7342999999999999E-3</v>
      </c>
      <c r="AQ218" t="b">
        <f t="shared" si="118"/>
        <v>1</v>
      </c>
      <c r="AR218" s="178">
        <f t="shared" si="119"/>
        <v>0</v>
      </c>
      <c r="AS218" s="178">
        <f t="shared" si="120"/>
        <v>0</v>
      </c>
      <c r="AT218" s="179">
        <f t="shared" si="121"/>
        <v>0.99999996112624889</v>
      </c>
      <c r="AU218" s="179">
        <f t="shared" si="122"/>
        <v>0.99999694934481842</v>
      </c>
      <c r="AV218" t="s">
        <v>466</v>
      </c>
      <c r="AW218">
        <v>947131646</v>
      </c>
      <c r="AX218">
        <v>3.7342999999999999E-3</v>
      </c>
      <c r="AY218">
        <v>707376.9</v>
      </c>
      <c r="AZ218" t="b">
        <f t="shared" si="123"/>
        <v>1</v>
      </c>
      <c r="BA218" s="178">
        <f t="shared" si="124"/>
        <v>-0.25750446319580078</v>
      </c>
      <c r="BB218" s="46">
        <f t="shared" si="125"/>
        <v>0.99999694934481842</v>
      </c>
      <c r="BC218" s="46">
        <f t="shared" si="126"/>
        <v>7.1311730425804853E-4</v>
      </c>
      <c r="BD218" t="s">
        <v>466</v>
      </c>
      <c r="BE218">
        <v>9312761</v>
      </c>
      <c r="BF218" t="b">
        <f t="shared" si="127"/>
        <v>1</v>
      </c>
      <c r="BG218" s="178">
        <f t="shared" si="128"/>
        <v>0</v>
      </c>
      <c r="BH218">
        <v>203</v>
      </c>
      <c r="BI218" t="s">
        <v>466</v>
      </c>
      <c r="BJ218">
        <v>9312761</v>
      </c>
      <c r="BK218">
        <v>2229325.65</v>
      </c>
      <c r="BL218">
        <v>707376.9</v>
      </c>
      <c r="BM218">
        <v>12249464</v>
      </c>
      <c r="BN218" t="b">
        <f t="shared" si="129"/>
        <v>1</v>
      </c>
      <c r="BO218" s="46">
        <f t="shared" si="130"/>
        <v>0</v>
      </c>
      <c r="BP218" s="46">
        <f t="shared" si="131"/>
        <v>2.3102201521396637E-3</v>
      </c>
      <c r="BQ218" s="46">
        <f t="shared" si="132"/>
        <v>7.1311730425804853E-4</v>
      </c>
      <c r="BR218" s="46">
        <f t="shared" si="133"/>
        <v>0.45302333682775497</v>
      </c>
    </row>
    <row r="219" spans="1:70" x14ac:dyDescent="0.25">
      <c r="A219" s="41" t="s">
        <v>481</v>
      </c>
      <c r="B219" s="41" t="s">
        <v>238</v>
      </c>
      <c r="C219" s="84" t="s">
        <v>467</v>
      </c>
      <c r="D219" s="84"/>
      <c r="E219" s="84"/>
      <c r="F219" s="84"/>
      <c r="G219" s="42">
        <v>6182908</v>
      </c>
      <c r="H219" s="43">
        <v>2250</v>
      </c>
      <c r="I219" s="44">
        <v>1519</v>
      </c>
      <c r="J219" s="45">
        <v>3.4504007746999998</v>
      </c>
      <c r="K219" s="37">
        <f t="shared" si="102"/>
        <v>7.7158923676211742E-3</v>
      </c>
      <c r="L219" s="37">
        <f t="shared" si="103"/>
        <v>2.1989585436870364E-3</v>
      </c>
      <c r="M219" s="38">
        <f t="shared" si="104"/>
        <v>1.4812376563528638</v>
      </c>
      <c r="N219" s="37">
        <f t="shared" si="105"/>
        <v>4.8330693493631996E-3</v>
      </c>
      <c r="O219" s="39">
        <f t="shared" si="101"/>
        <v>6182908</v>
      </c>
      <c r="P219" s="39">
        <f t="shared" si="106"/>
        <v>1666162.5804274459</v>
      </c>
      <c r="Q219" s="39">
        <f t="shared" si="107"/>
        <v>915510.58586781041</v>
      </c>
      <c r="R219" s="39">
        <f t="shared" si="108"/>
        <v>8764581.1662952565</v>
      </c>
      <c r="S219" t="s">
        <v>467</v>
      </c>
      <c r="T219">
        <v>1519</v>
      </c>
      <c r="U219">
        <v>3.4504009999999998</v>
      </c>
      <c r="V219">
        <v>2.2361999999999998E-3</v>
      </c>
      <c r="W219">
        <v>7.7159000000000004E-3</v>
      </c>
      <c r="X219">
        <v>2.199E-3</v>
      </c>
      <c r="Y219" t="b">
        <f t="shared" si="109"/>
        <v>1</v>
      </c>
      <c r="Z219" s="178">
        <f t="shared" si="110"/>
        <v>0</v>
      </c>
      <c r="AA219" s="180">
        <f t="shared" si="111"/>
        <v>2.2529999998965877E-7</v>
      </c>
      <c r="AB219" s="180">
        <f t="shared" si="112"/>
        <v>1.0000009891764248</v>
      </c>
      <c r="AC219" s="180">
        <f t="shared" si="113"/>
        <v>1.0000188527032865</v>
      </c>
      <c r="AD219" t="s">
        <v>467</v>
      </c>
      <c r="AE219">
        <v>947131646</v>
      </c>
      <c r="AF219">
        <v>2.199E-3</v>
      </c>
      <c r="AG219">
        <v>1666162.58</v>
      </c>
      <c r="AH219" t="b">
        <f t="shared" si="114"/>
        <v>1</v>
      </c>
      <c r="AI219" s="178">
        <f t="shared" si="115"/>
        <v>-0.25750446319580078</v>
      </c>
      <c r="AJ219" s="46">
        <f t="shared" si="116"/>
        <v>1.0000188527032865</v>
      </c>
      <c r="AK219" s="46">
        <f t="shared" si="117"/>
        <v>-4.2744586244225502E-4</v>
      </c>
      <c r="AL219" t="s">
        <v>467</v>
      </c>
      <c r="AM219">
        <v>2250</v>
      </c>
      <c r="AN219">
        <v>1519</v>
      </c>
      <c r="AO219">
        <v>1.4812377000000001</v>
      </c>
      <c r="AP219">
        <v>4.8330999999999999E-3</v>
      </c>
      <c r="AQ219" t="b">
        <f t="shared" si="118"/>
        <v>1</v>
      </c>
      <c r="AR219" s="178">
        <f t="shared" si="119"/>
        <v>0</v>
      </c>
      <c r="AS219" s="178">
        <f t="shared" si="120"/>
        <v>0</v>
      </c>
      <c r="AT219" s="179">
        <f t="shared" si="121"/>
        <v>1.0000000294666667</v>
      </c>
      <c r="AU219" s="179">
        <f t="shared" si="122"/>
        <v>1.0000063418574376</v>
      </c>
      <c r="AV219" t="s">
        <v>467</v>
      </c>
      <c r="AW219">
        <v>947131646</v>
      </c>
      <c r="AX219">
        <v>4.8330999999999999E-3</v>
      </c>
      <c r="AY219">
        <v>915510.59</v>
      </c>
      <c r="AZ219" t="b">
        <f t="shared" si="123"/>
        <v>1</v>
      </c>
      <c r="BA219" s="178">
        <f t="shared" si="124"/>
        <v>-0.25750446319580078</v>
      </c>
      <c r="BB219" s="46">
        <f t="shared" si="125"/>
        <v>1.0000063418574376</v>
      </c>
      <c r="BC219" s="46">
        <f t="shared" si="126"/>
        <v>4.132189555093646E-3</v>
      </c>
      <c r="BD219" t="s">
        <v>467</v>
      </c>
      <c r="BE219">
        <v>6182908</v>
      </c>
      <c r="BF219" t="b">
        <f t="shared" si="127"/>
        <v>1</v>
      </c>
      <c r="BG219" s="178">
        <f t="shared" si="128"/>
        <v>0</v>
      </c>
      <c r="BH219">
        <v>204</v>
      </c>
      <c r="BI219" t="s">
        <v>467</v>
      </c>
      <c r="BJ219">
        <v>6182908</v>
      </c>
      <c r="BK219">
        <v>1666162.58</v>
      </c>
      <c r="BL219">
        <v>915510.59</v>
      </c>
      <c r="BM219">
        <v>8764581</v>
      </c>
      <c r="BN219" t="b">
        <f t="shared" si="129"/>
        <v>1</v>
      </c>
      <c r="BO219" s="46">
        <f t="shared" si="130"/>
        <v>0</v>
      </c>
      <c r="BP219" s="46">
        <f t="shared" si="131"/>
        <v>-4.2744586244225502E-4</v>
      </c>
      <c r="BQ219" s="46">
        <f t="shared" si="132"/>
        <v>4.132189555093646E-3</v>
      </c>
      <c r="BR219" s="46">
        <f t="shared" si="133"/>
        <v>-0.16629525646567345</v>
      </c>
    </row>
    <row r="220" spans="1:70" x14ac:dyDescent="0.25">
      <c r="A220" s="41" t="s">
        <v>481</v>
      </c>
      <c r="B220" s="41" t="s">
        <v>239</v>
      </c>
      <c r="C220" s="84" t="s">
        <v>468</v>
      </c>
      <c r="D220" s="84"/>
      <c r="E220" s="84"/>
      <c r="F220" s="84"/>
      <c r="G220" s="42">
        <v>13277879</v>
      </c>
      <c r="H220" s="43">
        <v>5345</v>
      </c>
      <c r="I220" s="44">
        <v>3440</v>
      </c>
      <c r="J220" s="45">
        <v>3.4645303006999999</v>
      </c>
      <c r="K220" s="37">
        <f t="shared" si="102"/>
        <v>1.7545334440026619E-2</v>
      </c>
      <c r="L220" s="37">
        <f t="shared" si="103"/>
        <v>5.0002593647684177E-3</v>
      </c>
      <c r="M220" s="38">
        <f t="shared" si="104"/>
        <v>1.5537790697674418</v>
      </c>
      <c r="N220" s="37">
        <f t="shared" si="105"/>
        <v>5.0697617398312708E-3</v>
      </c>
      <c r="O220" s="39">
        <f t="shared" si="101"/>
        <v>13277879</v>
      </c>
      <c r="P220" s="39">
        <f t="shared" si="106"/>
        <v>3788723.1070940923</v>
      </c>
      <c r="Q220" s="39">
        <f t="shared" si="107"/>
        <v>960346.35655594012</v>
      </c>
      <c r="R220" s="39">
        <f t="shared" si="108"/>
        <v>18026948.463650033</v>
      </c>
      <c r="S220" t="s">
        <v>468</v>
      </c>
      <c r="T220">
        <v>3440</v>
      </c>
      <c r="U220">
        <v>3.4645299999999999</v>
      </c>
      <c r="V220">
        <v>5.0642999999999999E-3</v>
      </c>
      <c r="W220">
        <v>1.75453E-2</v>
      </c>
      <c r="X220">
        <v>5.0003000000000001E-3</v>
      </c>
      <c r="Y220" t="b">
        <f t="shared" si="109"/>
        <v>1</v>
      </c>
      <c r="Z220" s="178">
        <f t="shared" si="110"/>
        <v>0</v>
      </c>
      <c r="AA220" s="180">
        <f t="shared" si="111"/>
        <v>-3.0070000001103381E-7</v>
      </c>
      <c r="AB220" s="180">
        <f t="shared" si="112"/>
        <v>0.99999803708349155</v>
      </c>
      <c r="AC220" s="180">
        <f t="shared" si="113"/>
        <v>1.0000081266247645</v>
      </c>
      <c r="AD220" t="s">
        <v>468</v>
      </c>
      <c r="AE220">
        <v>947131646</v>
      </c>
      <c r="AF220">
        <v>5.0003000000000001E-3</v>
      </c>
      <c r="AG220">
        <v>3788723.11</v>
      </c>
      <c r="AH220" t="b">
        <f t="shared" si="114"/>
        <v>1</v>
      </c>
      <c r="AI220" s="178">
        <f t="shared" si="115"/>
        <v>-0.25750446319580078</v>
      </c>
      <c r="AJ220" s="46">
        <f t="shared" si="116"/>
        <v>1.0000081266247645</v>
      </c>
      <c r="AK220" s="46">
        <f t="shared" si="117"/>
        <v>2.9059075750410557E-3</v>
      </c>
      <c r="AL220" t="s">
        <v>468</v>
      </c>
      <c r="AM220">
        <v>5345</v>
      </c>
      <c r="AN220">
        <v>3440</v>
      </c>
      <c r="AO220">
        <v>1.5537791000000001</v>
      </c>
      <c r="AP220">
        <v>5.0698000000000002E-3</v>
      </c>
      <c r="AQ220" t="b">
        <f t="shared" si="118"/>
        <v>1</v>
      </c>
      <c r="AR220" s="178">
        <f t="shared" si="119"/>
        <v>0</v>
      </c>
      <c r="AS220" s="178">
        <f t="shared" si="120"/>
        <v>0</v>
      </c>
      <c r="AT220" s="179">
        <f t="shared" si="121"/>
        <v>1.000000019457437</v>
      </c>
      <c r="AU220" s="179">
        <f t="shared" si="122"/>
        <v>1.000007546739017</v>
      </c>
      <c r="AV220" t="s">
        <v>468</v>
      </c>
      <c r="AW220">
        <v>947131646</v>
      </c>
      <c r="AX220">
        <v>5.0698000000000002E-3</v>
      </c>
      <c r="AY220">
        <v>960346.36</v>
      </c>
      <c r="AZ220" t="b">
        <f t="shared" si="123"/>
        <v>1</v>
      </c>
      <c r="BA220" s="178">
        <f t="shared" si="124"/>
        <v>-0.25750446319580078</v>
      </c>
      <c r="BB220" s="46">
        <f t="shared" si="125"/>
        <v>1.000007546739017</v>
      </c>
      <c r="BC220" s="46">
        <f t="shared" si="126"/>
        <v>3.4440598683431745E-3</v>
      </c>
      <c r="BD220" t="s">
        <v>468</v>
      </c>
      <c r="BE220">
        <v>13277879</v>
      </c>
      <c r="BF220" t="b">
        <f t="shared" si="127"/>
        <v>1</v>
      </c>
      <c r="BG220" s="178">
        <f t="shared" si="128"/>
        <v>0</v>
      </c>
      <c r="BH220">
        <v>205</v>
      </c>
      <c r="BI220" t="s">
        <v>468</v>
      </c>
      <c r="BJ220">
        <v>13277879</v>
      </c>
      <c r="BK220">
        <v>3788723.11</v>
      </c>
      <c r="BL220">
        <v>960346.36</v>
      </c>
      <c r="BM220">
        <v>18026948</v>
      </c>
      <c r="BN220" t="b">
        <f t="shared" si="129"/>
        <v>1</v>
      </c>
      <c r="BO220" s="46">
        <f t="shared" si="130"/>
        <v>0</v>
      </c>
      <c r="BP220" s="46">
        <f t="shared" si="131"/>
        <v>2.9059075750410557E-3</v>
      </c>
      <c r="BQ220" s="46">
        <f t="shared" si="132"/>
        <v>3.4440598683431745E-3</v>
      </c>
      <c r="BR220" s="46">
        <f t="shared" si="133"/>
        <v>-0.46365003287792206</v>
      </c>
    </row>
    <row r="221" spans="1:70" x14ac:dyDescent="0.25">
      <c r="A221" s="41" t="s">
        <v>481</v>
      </c>
      <c r="B221" s="41" t="s">
        <v>240</v>
      </c>
      <c r="C221" s="84" t="s">
        <v>469</v>
      </c>
      <c r="D221" s="84"/>
      <c r="E221" s="84"/>
      <c r="F221" s="84"/>
      <c r="G221" s="42">
        <v>5114135</v>
      </c>
      <c r="H221" s="43">
        <v>1195</v>
      </c>
      <c r="I221" s="44">
        <v>1208</v>
      </c>
      <c r="J221" s="45">
        <v>3.4801780055</v>
      </c>
      <c r="K221" s="37">
        <f t="shared" si="102"/>
        <v>6.189096248673572E-3</v>
      </c>
      <c r="L221" s="37">
        <f t="shared" si="103"/>
        <v>1.7638356557218276E-3</v>
      </c>
      <c r="M221" s="38">
        <f t="shared" si="104"/>
        <v>0.98923841059602646</v>
      </c>
      <c r="N221" s="37">
        <f t="shared" si="105"/>
        <v>3.2277452716375377E-3</v>
      </c>
      <c r="O221" s="39">
        <f t="shared" si="101"/>
        <v>5114135</v>
      </c>
      <c r="P221" s="39">
        <f t="shared" si="106"/>
        <v>1336467.6546651996</v>
      </c>
      <c r="Q221" s="39">
        <f t="shared" si="107"/>
        <v>611419.93856518727</v>
      </c>
      <c r="R221" s="39">
        <f t="shared" si="108"/>
        <v>7062022.5932303872</v>
      </c>
      <c r="S221" t="s">
        <v>469</v>
      </c>
      <c r="T221">
        <v>1208</v>
      </c>
      <c r="U221">
        <v>3.480178</v>
      </c>
      <c r="V221">
        <v>1.7784000000000001E-3</v>
      </c>
      <c r="W221">
        <v>6.1891000000000003E-3</v>
      </c>
      <c r="X221">
        <v>1.7638E-3</v>
      </c>
      <c r="Y221" t="b">
        <f t="shared" si="109"/>
        <v>1</v>
      </c>
      <c r="Z221" s="178">
        <f t="shared" si="110"/>
        <v>0</v>
      </c>
      <c r="AA221" s="180">
        <f t="shared" si="111"/>
        <v>-5.5000000109828306E-9</v>
      </c>
      <c r="AB221" s="180">
        <f t="shared" si="112"/>
        <v>1.0000006061186122</v>
      </c>
      <c r="AC221" s="180">
        <f t="shared" si="113"/>
        <v>0.99997978512243368</v>
      </c>
      <c r="AD221" t="s">
        <v>469</v>
      </c>
      <c r="AE221">
        <v>947131646</v>
      </c>
      <c r="AF221">
        <v>1.7638E-3</v>
      </c>
      <c r="AG221">
        <v>1336467.6499999999</v>
      </c>
      <c r="AH221" t="b">
        <f t="shared" si="114"/>
        <v>1</v>
      </c>
      <c r="AI221" s="178">
        <f t="shared" si="115"/>
        <v>-0.25750446319580078</v>
      </c>
      <c r="AJ221" s="46">
        <f t="shared" si="116"/>
        <v>0.99997978512243368</v>
      </c>
      <c r="AK221" s="46">
        <f t="shared" si="117"/>
        <v>-4.6651996672153473E-3</v>
      </c>
      <c r="AL221" t="s">
        <v>469</v>
      </c>
      <c r="AM221">
        <v>1195</v>
      </c>
      <c r="AN221">
        <v>1208</v>
      </c>
      <c r="AO221">
        <v>0.98923839999999996</v>
      </c>
      <c r="AP221">
        <v>3.2277E-3</v>
      </c>
      <c r="AQ221" t="b">
        <f t="shared" si="118"/>
        <v>1</v>
      </c>
      <c r="AR221" s="178">
        <f t="shared" si="119"/>
        <v>0</v>
      </c>
      <c r="AS221" s="178">
        <f t="shared" si="120"/>
        <v>0</v>
      </c>
      <c r="AT221" s="179">
        <f t="shared" si="121"/>
        <v>0.99999998928870293</v>
      </c>
      <c r="AU221" s="179">
        <f t="shared" si="122"/>
        <v>0.99998597422233548</v>
      </c>
      <c r="AV221" t="s">
        <v>469</v>
      </c>
      <c r="AW221">
        <v>947131646</v>
      </c>
      <c r="AX221">
        <v>3.2277E-3</v>
      </c>
      <c r="AY221">
        <v>611419.93999999994</v>
      </c>
      <c r="AZ221" t="b">
        <f t="shared" si="123"/>
        <v>1</v>
      </c>
      <c r="BA221" s="178">
        <f t="shared" si="124"/>
        <v>-0.25750446319580078</v>
      </c>
      <c r="BB221" s="46">
        <f t="shared" si="125"/>
        <v>0.99998597422233548</v>
      </c>
      <c r="BC221" s="46">
        <f t="shared" si="126"/>
        <v>1.4348126715049148E-3</v>
      </c>
      <c r="BD221" t="s">
        <v>469</v>
      </c>
      <c r="BE221">
        <v>5114135</v>
      </c>
      <c r="BF221" t="b">
        <f t="shared" si="127"/>
        <v>1</v>
      </c>
      <c r="BG221" s="178">
        <f t="shared" si="128"/>
        <v>0</v>
      </c>
      <c r="BH221">
        <v>206</v>
      </c>
      <c r="BI221" t="s">
        <v>469</v>
      </c>
      <c r="BJ221">
        <v>5114135</v>
      </c>
      <c r="BK221">
        <v>1336467.6499999999</v>
      </c>
      <c r="BL221">
        <v>611419.93999999994</v>
      </c>
      <c r="BM221">
        <v>7062023</v>
      </c>
      <c r="BN221" t="b">
        <f t="shared" si="129"/>
        <v>1</v>
      </c>
      <c r="BO221" s="46">
        <f t="shared" si="130"/>
        <v>0</v>
      </c>
      <c r="BP221" s="46">
        <f t="shared" si="131"/>
        <v>-4.6651996672153473E-3</v>
      </c>
      <c r="BQ221" s="46">
        <f t="shared" si="132"/>
        <v>1.4348126715049148E-3</v>
      </c>
      <c r="BR221" s="46">
        <f t="shared" si="133"/>
        <v>0.40676961280405521</v>
      </c>
    </row>
    <row r="222" spans="1:70" x14ac:dyDescent="0.25">
      <c r="A222" s="41" t="s">
        <v>481</v>
      </c>
      <c r="B222" s="41" t="s">
        <v>241</v>
      </c>
      <c r="C222" s="84" t="s">
        <v>470</v>
      </c>
      <c r="D222" s="84"/>
      <c r="E222" s="84"/>
      <c r="F222" s="84"/>
      <c r="G222" s="42">
        <v>63074026</v>
      </c>
      <c r="H222" s="43">
        <v>12104</v>
      </c>
      <c r="I222" s="44">
        <v>6911</v>
      </c>
      <c r="J222" s="45">
        <v>3.4875639323000001</v>
      </c>
      <c r="K222" s="37">
        <f t="shared" si="102"/>
        <v>3.548312939241257E-2</v>
      </c>
      <c r="L222" s="37">
        <f t="shared" si="103"/>
        <v>1.0112366375355982E-2</v>
      </c>
      <c r="M222" s="38">
        <f t="shared" si="104"/>
        <v>1.7514107943857617</v>
      </c>
      <c r="N222" s="37">
        <f t="shared" si="105"/>
        <v>5.7146061553225878E-3</v>
      </c>
      <c r="O222" s="39">
        <f t="shared" si="101"/>
        <v>63074026</v>
      </c>
      <c r="P222" s="39">
        <f t="shared" si="106"/>
        <v>7662193.7701199567</v>
      </c>
      <c r="Q222" s="39">
        <f t="shared" si="107"/>
        <v>1082496.8671207898</v>
      </c>
      <c r="R222" s="39">
        <f t="shared" si="108"/>
        <v>71818716.637240738</v>
      </c>
      <c r="S222" t="s">
        <v>470</v>
      </c>
      <c r="T222">
        <v>6911</v>
      </c>
      <c r="U222">
        <v>3.4875639999999999</v>
      </c>
      <c r="V222">
        <v>1.01742E-2</v>
      </c>
      <c r="W222">
        <v>3.5483099999999997E-2</v>
      </c>
      <c r="X222">
        <v>1.0112400000000001E-2</v>
      </c>
      <c r="Y222" t="b">
        <f t="shared" si="109"/>
        <v>1</v>
      </c>
      <c r="Z222" s="178">
        <f t="shared" si="110"/>
        <v>0</v>
      </c>
      <c r="AA222" s="180">
        <f t="shared" si="111"/>
        <v>6.7699999828363389E-8</v>
      </c>
      <c r="AB222" s="180">
        <f t="shared" si="112"/>
        <v>0.99999917165106134</v>
      </c>
      <c r="AC222" s="180">
        <f t="shared" si="113"/>
        <v>1.0000033251014422</v>
      </c>
      <c r="AD222" t="s">
        <v>470</v>
      </c>
      <c r="AE222">
        <v>947131646</v>
      </c>
      <c r="AF222">
        <v>1.0112400000000001E-2</v>
      </c>
      <c r="AG222">
        <v>7662193.7699999996</v>
      </c>
      <c r="AH222" t="b">
        <f t="shared" si="114"/>
        <v>1</v>
      </c>
      <c r="AI222" s="178">
        <f t="shared" si="115"/>
        <v>-0.25750446319580078</v>
      </c>
      <c r="AJ222" s="46">
        <f t="shared" si="116"/>
        <v>1.0000033251014422</v>
      </c>
      <c r="AK222" s="46">
        <f t="shared" si="117"/>
        <v>-1.1995714157819748E-4</v>
      </c>
      <c r="AL222" t="s">
        <v>470</v>
      </c>
      <c r="AM222">
        <v>12104</v>
      </c>
      <c r="AN222">
        <v>6911</v>
      </c>
      <c r="AO222">
        <v>1.7514107999999999</v>
      </c>
      <c r="AP222">
        <v>5.7146000000000002E-3</v>
      </c>
      <c r="AQ222" t="b">
        <f t="shared" si="118"/>
        <v>1</v>
      </c>
      <c r="AR222" s="178">
        <f t="shared" si="119"/>
        <v>0</v>
      </c>
      <c r="AS222" s="178">
        <f t="shared" si="120"/>
        <v>0</v>
      </c>
      <c r="AT222" s="179">
        <f t="shared" si="121"/>
        <v>1.0000000032055518</v>
      </c>
      <c r="AU222" s="179">
        <f t="shared" si="122"/>
        <v>0.99999892287894909</v>
      </c>
      <c r="AV222" t="s">
        <v>470</v>
      </c>
      <c r="AW222">
        <v>947131646</v>
      </c>
      <c r="AX222">
        <v>5.7146000000000002E-3</v>
      </c>
      <c r="AY222">
        <v>1082496.8700000001</v>
      </c>
      <c r="AZ222" t="b">
        <f t="shared" si="123"/>
        <v>1</v>
      </c>
      <c r="BA222" s="178">
        <f t="shared" si="124"/>
        <v>-0.25750446319580078</v>
      </c>
      <c r="BB222" s="46">
        <f t="shared" si="125"/>
        <v>0.99999892287894909</v>
      </c>
      <c r="BC222" s="46">
        <f t="shared" si="126"/>
        <v>2.8792102821171284E-3</v>
      </c>
      <c r="BD222" t="s">
        <v>470</v>
      </c>
      <c r="BE222">
        <v>63074026</v>
      </c>
      <c r="BF222" t="b">
        <f t="shared" si="127"/>
        <v>1</v>
      </c>
      <c r="BG222" s="178">
        <f t="shared" si="128"/>
        <v>0</v>
      </c>
      <c r="BH222">
        <v>207</v>
      </c>
      <c r="BI222" t="s">
        <v>470</v>
      </c>
      <c r="BJ222">
        <v>63074026</v>
      </c>
      <c r="BK222">
        <v>7662193.7699999996</v>
      </c>
      <c r="BL222">
        <v>1082496.8700000001</v>
      </c>
      <c r="BM222">
        <v>71818717</v>
      </c>
      <c r="BN222" t="b">
        <f t="shared" si="129"/>
        <v>1</v>
      </c>
      <c r="BO222" s="46">
        <f t="shared" si="130"/>
        <v>0</v>
      </c>
      <c r="BP222" s="46">
        <f t="shared" si="131"/>
        <v>-1.1995714157819748E-4</v>
      </c>
      <c r="BQ222" s="46">
        <f t="shared" si="132"/>
        <v>2.8792102821171284E-3</v>
      </c>
      <c r="BR222" s="46">
        <f t="shared" si="133"/>
        <v>0.36275926232337952</v>
      </c>
    </row>
    <row r="223" spans="1:70" x14ac:dyDescent="0.25">
      <c r="A223" s="41" t="s">
        <v>481</v>
      </c>
      <c r="B223" s="41" t="s">
        <v>242</v>
      </c>
      <c r="C223" s="84" t="s">
        <v>471</v>
      </c>
      <c r="D223" s="84"/>
      <c r="E223" s="84"/>
      <c r="F223" s="84"/>
      <c r="G223" s="42">
        <v>59453374</v>
      </c>
      <c r="H223" s="43">
        <v>14076</v>
      </c>
      <c r="I223" s="44">
        <v>7905</v>
      </c>
      <c r="J223" s="45">
        <v>3.4345493003000001</v>
      </c>
      <c r="K223" s="37">
        <f t="shared" si="102"/>
        <v>3.99696617813168E-2</v>
      </c>
      <c r="L223" s="37">
        <f t="shared" si="103"/>
        <v>1.1390986949368886E-2</v>
      </c>
      <c r="M223" s="38">
        <f t="shared" si="104"/>
        <v>1.7806451612903227</v>
      </c>
      <c r="N223" s="37">
        <f t="shared" si="105"/>
        <v>5.8099937671811487E-3</v>
      </c>
      <c r="O223" s="39">
        <f t="shared" si="101"/>
        <v>59453374</v>
      </c>
      <c r="P223" s="39">
        <f t="shared" si="106"/>
        <v>8631011.3774828017</v>
      </c>
      <c r="Q223" s="39">
        <f t="shared" si="107"/>
        <v>1100565.792291224</v>
      </c>
      <c r="R223" s="39">
        <f t="shared" si="108"/>
        <v>69184951.169774026</v>
      </c>
      <c r="S223" t="s">
        <v>471</v>
      </c>
      <c r="T223">
        <v>7905</v>
      </c>
      <c r="U223">
        <v>3.4345490000000001</v>
      </c>
      <c r="V223">
        <v>1.16375E-2</v>
      </c>
      <c r="W223">
        <v>3.9969699999999997E-2</v>
      </c>
      <c r="X223">
        <v>1.1391E-2</v>
      </c>
      <c r="Y223" t="b">
        <f t="shared" si="109"/>
        <v>1</v>
      </c>
      <c r="Z223" s="178">
        <f t="shared" si="110"/>
        <v>0</v>
      </c>
      <c r="AA223" s="180">
        <f t="shared" si="111"/>
        <v>-3.0029999997793766E-7</v>
      </c>
      <c r="AB223" s="180">
        <f t="shared" si="112"/>
        <v>1.0000009561923091</v>
      </c>
      <c r="AC223" s="180">
        <f t="shared" si="113"/>
        <v>1.0000011456980129</v>
      </c>
      <c r="AD223" t="s">
        <v>471</v>
      </c>
      <c r="AE223">
        <v>947131646</v>
      </c>
      <c r="AF223">
        <v>1.1391E-2</v>
      </c>
      <c r="AG223">
        <v>8631011.3800000008</v>
      </c>
      <c r="AH223" t="b">
        <f t="shared" si="114"/>
        <v>1</v>
      </c>
      <c r="AI223" s="178">
        <f t="shared" si="115"/>
        <v>-0.25750446319580078</v>
      </c>
      <c r="AJ223" s="46">
        <f t="shared" si="116"/>
        <v>1.0000011456980129</v>
      </c>
      <c r="AK223" s="46">
        <f t="shared" si="117"/>
        <v>2.5171991437673569E-3</v>
      </c>
      <c r="AL223" t="s">
        <v>471</v>
      </c>
      <c r="AM223">
        <v>14076</v>
      </c>
      <c r="AN223">
        <v>7905</v>
      </c>
      <c r="AO223">
        <v>1.7806451999999999</v>
      </c>
      <c r="AP223">
        <v>5.8100000000000001E-3</v>
      </c>
      <c r="AQ223" t="b">
        <f t="shared" si="118"/>
        <v>1</v>
      </c>
      <c r="AR223" s="178">
        <f t="shared" si="119"/>
        <v>0</v>
      </c>
      <c r="AS223" s="178">
        <f t="shared" si="120"/>
        <v>0</v>
      </c>
      <c r="AT223" s="179">
        <f t="shared" si="121"/>
        <v>1.0000000217391303</v>
      </c>
      <c r="AU223" s="179">
        <f t="shared" si="122"/>
        <v>1.0000010727754798</v>
      </c>
      <c r="AV223" t="s">
        <v>471</v>
      </c>
      <c r="AW223">
        <v>947131646</v>
      </c>
      <c r="AX223">
        <v>5.8100000000000001E-3</v>
      </c>
      <c r="AY223">
        <v>1100565.79</v>
      </c>
      <c r="AZ223" t="b">
        <f t="shared" si="123"/>
        <v>1</v>
      </c>
      <c r="BA223" s="178">
        <f t="shared" si="124"/>
        <v>-0.25750446319580078</v>
      </c>
      <c r="BB223" s="46">
        <f t="shared" si="125"/>
        <v>1.0000010727754798</v>
      </c>
      <c r="BC223" s="46">
        <f t="shared" si="126"/>
        <v>-2.2912239655852318E-3</v>
      </c>
      <c r="BD223" t="s">
        <v>471</v>
      </c>
      <c r="BE223">
        <v>59453374</v>
      </c>
      <c r="BF223" t="b">
        <f t="shared" si="127"/>
        <v>1</v>
      </c>
      <c r="BG223" s="178">
        <f t="shared" si="128"/>
        <v>0</v>
      </c>
      <c r="BH223">
        <v>208</v>
      </c>
      <c r="BI223" t="s">
        <v>471</v>
      </c>
      <c r="BJ223">
        <v>59453374</v>
      </c>
      <c r="BK223">
        <v>8631011.3800000008</v>
      </c>
      <c r="BL223">
        <v>1100565.79</v>
      </c>
      <c r="BM223">
        <v>69184951</v>
      </c>
      <c r="BN223" t="b">
        <f t="shared" si="129"/>
        <v>1</v>
      </c>
      <c r="BO223" s="46">
        <f t="shared" si="130"/>
        <v>0</v>
      </c>
      <c r="BP223" s="46">
        <f t="shared" si="131"/>
        <v>2.5171991437673569E-3</v>
      </c>
      <c r="BQ223" s="46">
        <f t="shared" si="132"/>
        <v>-2.2912239655852318E-3</v>
      </c>
      <c r="BR223" s="46">
        <f t="shared" si="133"/>
        <v>-0.16977402567863464</v>
      </c>
    </row>
    <row r="224" spans="1:70" x14ac:dyDescent="0.25">
      <c r="A224" s="41" t="s">
        <v>481</v>
      </c>
      <c r="B224" s="41" t="s">
        <v>243</v>
      </c>
      <c r="C224" s="84" t="s">
        <v>472</v>
      </c>
      <c r="D224" s="84"/>
      <c r="E224" s="84"/>
      <c r="F224" s="84"/>
      <c r="G224" s="42">
        <v>6195827</v>
      </c>
      <c r="H224" s="43">
        <v>1899</v>
      </c>
      <c r="I224" s="44">
        <v>1990</v>
      </c>
      <c r="J224" s="45">
        <v>3.6319176966</v>
      </c>
      <c r="K224" s="37">
        <f t="shared" si="102"/>
        <v>1.0640154130967453E-2</v>
      </c>
      <c r="L224" s="37">
        <f t="shared" si="103"/>
        <v>3.0323463207731628E-3</v>
      </c>
      <c r="M224" s="38">
        <f t="shared" si="104"/>
        <v>0.95427135678391961</v>
      </c>
      <c r="N224" s="37">
        <f t="shared" si="105"/>
        <v>3.1136527117488441E-3</v>
      </c>
      <c r="O224" s="39">
        <f t="shared" si="101"/>
        <v>6195827</v>
      </c>
      <c r="P224" s="39">
        <f t="shared" si="106"/>
        <v>2297624.9302534182</v>
      </c>
      <c r="Q224" s="39">
        <f t="shared" si="107"/>
        <v>589807.80375056504</v>
      </c>
      <c r="R224" s="39">
        <f t="shared" si="108"/>
        <v>9083259.7340039834</v>
      </c>
      <c r="S224" t="s">
        <v>472</v>
      </c>
      <c r="T224">
        <v>1990</v>
      </c>
      <c r="U224">
        <v>3.6319180000000002</v>
      </c>
      <c r="V224">
        <v>2.9296000000000001E-3</v>
      </c>
      <c r="W224">
        <v>1.0640200000000001E-2</v>
      </c>
      <c r="X224">
        <v>3.0322999999999999E-3</v>
      </c>
      <c r="Y224" t="b">
        <f t="shared" si="109"/>
        <v>1</v>
      </c>
      <c r="Z224" s="178">
        <f t="shared" si="110"/>
        <v>0</v>
      </c>
      <c r="AA224" s="180">
        <f t="shared" si="111"/>
        <v>3.0340000023443281E-7</v>
      </c>
      <c r="AB224" s="180">
        <f t="shared" si="112"/>
        <v>1.0000043109368515</v>
      </c>
      <c r="AC224" s="180">
        <f t="shared" si="113"/>
        <v>0.9999847244449469</v>
      </c>
      <c r="AD224" t="s">
        <v>472</v>
      </c>
      <c r="AE224">
        <v>947131646</v>
      </c>
      <c r="AF224">
        <v>3.0322999999999999E-3</v>
      </c>
      <c r="AG224">
        <v>2297624.9300000002</v>
      </c>
      <c r="AH224" t="b">
        <f t="shared" si="114"/>
        <v>1</v>
      </c>
      <c r="AI224" s="178">
        <f t="shared" si="115"/>
        <v>-0.25750446319580078</v>
      </c>
      <c r="AJ224" s="46">
        <f t="shared" si="116"/>
        <v>0.9999847244449469</v>
      </c>
      <c r="AK224" s="46">
        <f t="shared" si="117"/>
        <v>-2.5341799482703209E-4</v>
      </c>
      <c r="AL224" t="s">
        <v>472</v>
      </c>
      <c r="AM224">
        <v>1899</v>
      </c>
      <c r="AN224">
        <v>1990</v>
      </c>
      <c r="AO224">
        <v>0.95427139999999999</v>
      </c>
      <c r="AP224">
        <v>3.1137000000000001E-3</v>
      </c>
      <c r="AQ224" t="b">
        <f t="shared" si="118"/>
        <v>1</v>
      </c>
      <c r="AR224" s="178">
        <f t="shared" si="119"/>
        <v>0</v>
      </c>
      <c r="AS224" s="178">
        <f t="shared" si="120"/>
        <v>0</v>
      </c>
      <c r="AT224" s="179">
        <f t="shared" si="121"/>
        <v>1.000000045286993</v>
      </c>
      <c r="AU224" s="179">
        <f t="shared" si="122"/>
        <v>1.0000151873877834</v>
      </c>
      <c r="AV224" t="s">
        <v>472</v>
      </c>
      <c r="AW224">
        <v>947131646</v>
      </c>
      <c r="AX224">
        <v>3.1137000000000001E-3</v>
      </c>
      <c r="AY224">
        <v>589807.80000000005</v>
      </c>
      <c r="AZ224" t="b">
        <f t="shared" si="123"/>
        <v>1</v>
      </c>
      <c r="BA224" s="178">
        <f t="shared" si="124"/>
        <v>-0.25750446319580078</v>
      </c>
      <c r="BB224" s="46">
        <f t="shared" si="125"/>
        <v>1.0000151873877834</v>
      </c>
      <c r="BC224" s="46">
        <f t="shared" si="126"/>
        <v>-3.7505649961531162E-3</v>
      </c>
      <c r="BD224" t="s">
        <v>472</v>
      </c>
      <c r="BE224">
        <v>6195827</v>
      </c>
      <c r="BF224" t="b">
        <f t="shared" si="127"/>
        <v>1</v>
      </c>
      <c r="BG224" s="178">
        <f t="shared" si="128"/>
        <v>0</v>
      </c>
      <c r="BH224">
        <v>209</v>
      </c>
      <c r="BI224" t="s">
        <v>472</v>
      </c>
      <c r="BJ224">
        <v>6195827</v>
      </c>
      <c r="BK224">
        <v>2297624.9300000002</v>
      </c>
      <c r="BL224">
        <v>589807.80000000005</v>
      </c>
      <c r="BM224">
        <v>9083260</v>
      </c>
      <c r="BN224" t="b">
        <f t="shared" si="129"/>
        <v>1</v>
      </c>
      <c r="BO224" s="46">
        <f t="shared" si="130"/>
        <v>0</v>
      </c>
      <c r="BP224" s="46">
        <f t="shared" si="131"/>
        <v>-2.5341799482703209E-4</v>
      </c>
      <c r="BQ224" s="46">
        <f t="shared" si="132"/>
        <v>-3.7505649961531162E-3</v>
      </c>
      <c r="BR224" s="46">
        <f t="shared" si="133"/>
        <v>0.26599601656198502</v>
      </c>
    </row>
    <row r="225" spans="1:70" x14ac:dyDescent="0.25">
      <c r="A225" s="41" t="s">
        <v>481</v>
      </c>
      <c r="B225" s="41" t="s">
        <v>244</v>
      </c>
      <c r="C225" s="84" t="s">
        <v>473</v>
      </c>
      <c r="D225" s="84"/>
      <c r="E225" s="84"/>
      <c r="F225" s="84"/>
      <c r="G225" s="42">
        <v>7798920</v>
      </c>
      <c r="H225" s="43">
        <v>1336</v>
      </c>
      <c r="I225" s="44">
        <v>1536</v>
      </c>
      <c r="J225" s="45">
        <v>3.4653497431</v>
      </c>
      <c r="K225" s="37">
        <f t="shared" si="102"/>
        <v>7.8360488134309285E-3</v>
      </c>
      <c r="L225" s="37">
        <f t="shared" si="103"/>
        <v>2.2332020284978396E-3</v>
      </c>
      <c r="M225" s="38">
        <f t="shared" si="104"/>
        <v>0.86979166666666663</v>
      </c>
      <c r="N225" s="37">
        <f t="shared" si="105"/>
        <v>2.8380074098634514E-3</v>
      </c>
      <c r="O225" s="39">
        <f t="shared" si="101"/>
        <v>7798920</v>
      </c>
      <c r="P225" s="39">
        <f t="shared" si="106"/>
        <v>1692109.0509414058</v>
      </c>
      <c r="Q225" s="39">
        <f t="shared" si="107"/>
        <v>537593.3260389932</v>
      </c>
      <c r="R225" s="39">
        <f t="shared" si="108"/>
        <v>10028622.3769804</v>
      </c>
      <c r="S225" t="s">
        <v>473</v>
      </c>
      <c r="T225">
        <v>1536</v>
      </c>
      <c r="U225">
        <v>3.4653499999999999</v>
      </c>
      <c r="V225">
        <v>2.2612999999999999E-3</v>
      </c>
      <c r="W225">
        <v>7.8359999999999992E-3</v>
      </c>
      <c r="X225">
        <v>2.2331999999999999E-3</v>
      </c>
      <c r="Y225" t="b">
        <f t="shared" si="109"/>
        <v>1</v>
      </c>
      <c r="Z225" s="178">
        <f t="shared" si="110"/>
        <v>0</v>
      </c>
      <c r="AA225" s="180">
        <f t="shared" si="111"/>
        <v>2.5689999993971924E-7</v>
      </c>
      <c r="AB225" s="180">
        <f t="shared" si="112"/>
        <v>0.99999377065762463</v>
      </c>
      <c r="AC225" s="180">
        <f t="shared" si="113"/>
        <v>0.99999909166398115</v>
      </c>
      <c r="AD225" t="s">
        <v>473</v>
      </c>
      <c r="AE225">
        <v>947131646</v>
      </c>
      <c r="AF225">
        <v>2.2331999999999999E-3</v>
      </c>
      <c r="AG225">
        <v>1692109.05</v>
      </c>
      <c r="AH225" t="b">
        <f t="shared" si="114"/>
        <v>1</v>
      </c>
      <c r="AI225" s="178">
        <f t="shared" si="115"/>
        <v>-0.25750446319580078</v>
      </c>
      <c r="AJ225" s="46">
        <f t="shared" si="116"/>
        <v>0.99999909166398115</v>
      </c>
      <c r="AK225" s="46">
        <f t="shared" si="117"/>
        <v>-9.4140577130019665E-4</v>
      </c>
      <c r="AL225" t="s">
        <v>473</v>
      </c>
      <c r="AM225">
        <v>1336</v>
      </c>
      <c r="AN225">
        <v>1536</v>
      </c>
      <c r="AO225">
        <v>0.86979169999999995</v>
      </c>
      <c r="AP225">
        <v>2.8379999999999998E-3</v>
      </c>
      <c r="AQ225" t="b">
        <f t="shared" si="118"/>
        <v>1</v>
      </c>
      <c r="AR225" s="178">
        <f t="shared" si="119"/>
        <v>0</v>
      </c>
      <c r="AS225" s="178">
        <f t="shared" si="120"/>
        <v>0</v>
      </c>
      <c r="AT225" s="179">
        <f t="shared" si="121"/>
        <v>1.0000000383233534</v>
      </c>
      <c r="AU225" s="179">
        <f t="shared" si="122"/>
        <v>0.99999738906127389</v>
      </c>
      <c r="AV225" t="s">
        <v>473</v>
      </c>
      <c r="AW225">
        <v>947131646</v>
      </c>
      <c r="AX225">
        <v>2.8379999999999998E-3</v>
      </c>
      <c r="AY225">
        <v>537593.32999999996</v>
      </c>
      <c r="AZ225" t="b">
        <f t="shared" si="123"/>
        <v>1</v>
      </c>
      <c r="BA225" s="178">
        <f t="shared" si="124"/>
        <v>-0.25750446319580078</v>
      </c>
      <c r="BB225" s="46">
        <f t="shared" si="125"/>
        <v>0.99999738906127389</v>
      </c>
      <c r="BC225" s="46">
        <f t="shared" si="126"/>
        <v>3.9610067615285516E-3</v>
      </c>
      <c r="BD225" t="s">
        <v>473</v>
      </c>
      <c r="BE225">
        <v>7798920</v>
      </c>
      <c r="BF225" t="b">
        <f t="shared" si="127"/>
        <v>1</v>
      </c>
      <c r="BG225" s="178">
        <f t="shared" si="128"/>
        <v>0</v>
      </c>
      <c r="BH225">
        <v>210</v>
      </c>
      <c r="BI225" t="s">
        <v>473</v>
      </c>
      <c r="BJ225">
        <v>7798920</v>
      </c>
      <c r="BK225">
        <v>1692109.05</v>
      </c>
      <c r="BL225">
        <v>537593.32999999996</v>
      </c>
      <c r="BM225">
        <v>10028622</v>
      </c>
      <c r="BN225" t="b">
        <f t="shared" si="129"/>
        <v>1</v>
      </c>
      <c r="BO225" s="46">
        <f t="shared" si="130"/>
        <v>0</v>
      </c>
      <c r="BP225" s="46">
        <f t="shared" si="131"/>
        <v>-9.4140577130019665E-4</v>
      </c>
      <c r="BQ225" s="46">
        <f t="shared" si="132"/>
        <v>3.9610067615285516E-3</v>
      </c>
      <c r="BR225" s="46">
        <f t="shared" si="133"/>
        <v>-0.37698039971292019</v>
      </c>
    </row>
    <row r="226" spans="1:70" x14ac:dyDescent="0.25">
      <c r="A226" s="41" t="s">
        <v>481</v>
      </c>
      <c r="B226" s="41" t="s">
        <v>245</v>
      </c>
      <c r="C226" s="84" t="s">
        <v>474</v>
      </c>
      <c r="D226" s="84"/>
      <c r="E226" s="84"/>
      <c r="F226" s="84"/>
      <c r="G226" s="42">
        <v>5596659</v>
      </c>
      <c r="H226" s="43">
        <v>1358</v>
      </c>
      <c r="I226" s="44">
        <v>968</v>
      </c>
      <c r="J226" s="45">
        <v>3.4035760690000001</v>
      </c>
      <c r="K226" s="37">
        <f t="shared" si="102"/>
        <v>4.8503118574583226E-3</v>
      </c>
      <c r="L226" s="37">
        <f t="shared" si="103"/>
        <v>1.3822943854506818E-3</v>
      </c>
      <c r="M226" s="38">
        <f t="shared" si="104"/>
        <v>1.4028925619834711</v>
      </c>
      <c r="N226" s="37">
        <f t="shared" si="105"/>
        <v>4.5774403673118037E-3</v>
      </c>
      <c r="O226" s="39">
        <f t="shared" si="101"/>
        <v>5596659</v>
      </c>
      <c r="P226" s="39">
        <f t="shared" si="106"/>
        <v>1047371.8055235279</v>
      </c>
      <c r="Q226" s="39">
        <f t="shared" si="107"/>
        <v>867087.72614751675</v>
      </c>
      <c r="R226" s="39">
        <f t="shared" si="108"/>
        <v>7511118.5316710444</v>
      </c>
      <c r="S226" t="s">
        <v>474</v>
      </c>
      <c r="T226">
        <v>968</v>
      </c>
      <c r="U226">
        <v>3.4035760000000002</v>
      </c>
      <c r="V226">
        <v>1.4251000000000001E-3</v>
      </c>
      <c r="W226">
        <v>4.8503000000000001E-3</v>
      </c>
      <c r="X226">
        <v>1.3822999999999999E-3</v>
      </c>
      <c r="Y226" t="b">
        <f t="shared" si="109"/>
        <v>1</v>
      </c>
      <c r="Z226" s="178">
        <f t="shared" si="110"/>
        <v>0</v>
      </c>
      <c r="AA226" s="180">
        <f t="shared" si="111"/>
        <v>-6.8999999935925871E-8</v>
      </c>
      <c r="AB226" s="180">
        <f t="shared" si="112"/>
        <v>0.99999755532042656</v>
      </c>
      <c r="AC226" s="180">
        <f t="shared" si="113"/>
        <v>1.0000040617609225</v>
      </c>
      <c r="AD226" t="s">
        <v>474</v>
      </c>
      <c r="AE226">
        <v>947131646</v>
      </c>
      <c r="AF226">
        <v>1.3822999999999999E-3</v>
      </c>
      <c r="AG226">
        <v>1047371.81</v>
      </c>
      <c r="AH226" t="b">
        <f t="shared" si="114"/>
        <v>1</v>
      </c>
      <c r="AI226" s="178">
        <f t="shared" si="115"/>
        <v>-0.25750446319580078</v>
      </c>
      <c r="AJ226" s="46">
        <f t="shared" si="116"/>
        <v>1.0000040617609225</v>
      </c>
      <c r="AK226" s="46">
        <f t="shared" si="117"/>
        <v>4.4764721533283591E-3</v>
      </c>
      <c r="AL226" t="s">
        <v>474</v>
      </c>
      <c r="AM226">
        <v>1358</v>
      </c>
      <c r="AN226">
        <v>968</v>
      </c>
      <c r="AO226">
        <v>1.4028925999999999</v>
      </c>
      <c r="AP226">
        <v>4.5773999999999997E-3</v>
      </c>
      <c r="AQ226" t="b">
        <f t="shared" si="118"/>
        <v>1</v>
      </c>
      <c r="AR226" s="178">
        <f t="shared" si="119"/>
        <v>0</v>
      </c>
      <c r="AS226" s="178">
        <f t="shared" si="120"/>
        <v>0</v>
      </c>
      <c r="AT226" s="179">
        <f t="shared" si="121"/>
        <v>1.0000000270986744</v>
      </c>
      <c r="AU226" s="179">
        <f t="shared" si="122"/>
        <v>0.99999118124791042</v>
      </c>
      <c r="AV226" t="s">
        <v>474</v>
      </c>
      <c r="AW226">
        <v>947131646</v>
      </c>
      <c r="AX226">
        <v>4.5773999999999997E-3</v>
      </c>
      <c r="AY226">
        <v>867087.73</v>
      </c>
      <c r="AZ226" t="b">
        <f t="shared" si="123"/>
        <v>1</v>
      </c>
      <c r="BA226" s="178">
        <f t="shared" si="124"/>
        <v>-0.25750446319580078</v>
      </c>
      <c r="BB226" s="46">
        <f t="shared" si="125"/>
        <v>0.99999118124791042</v>
      </c>
      <c r="BC226" s="46">
        <f t="shared" si="126"/>
        <v>3.8524832343682647E-3</v>
      </c>
      <c r="BD226" t="s">
        <v>474</v>
      </c>
      <c r="BE226">
        <v>5596659</v>
      </c>
      <c r="BF226" t="b">
        <f t="shared" si="127"/>
        <v>1</v>
      </c>
      <c r="BG226" s="178">
        <f t="shared" si="128"/>
        <v>0</v>
      </c>
      <c r="BH226">
        <v>211</v>
      </c>
      <c r="BI226" t="s">
        <v>474</v>
      </c>
      <c r="BJ226">
        <v>5596659</v>
      </c>
      <c r="BK226">
        <v>1047371.81</v>
      </c>
      <c r="BL226">
        <v>867087.73</v>
      </c>
      <c r="BM226">
        <v>7511119</v>
      </c>
      <c r="BN226" t="b">
        <f t="shared" si="129"/>
        <v>1</v>
      </c>
      <c r="BO226" s="46">
        <f t="shared" si="130"/>
        <v>0</v>
      </c>
      <c r="BP226" s="46">
        <f t="shared" si="131"/>
        <v>4.4764721533283591E-3</v>
      </c>
      <c r="BQ226" s="46">
        <f t="shared" si="132"/>
        <v>3.8524832343682647E-3</v>
      </c>
      <c r="BR226" s="46">
        <f t="shared" si="133"/>
        <v>0.46832895558327436</v>
      </c>
    </row>
    <row r="227" spans="1:70" x14ac:dyDescent="0.25">
      <c r="A227" s="41" t="s">
        <v>481</v>
      </c>
      <c r="B227" s="41" t="s">
        <v>246</v>
      </c>
      <c r="C227" s="84" t="s">
        <v>475</v>
      </c>
      <c r="D227" s="84"/>
      <c r="E227" s="84"/>
      <c r="F227" s="84"/>
      <c r="G227" s="42">
        <v>25061305</v>
      </c>
      <c r="H227" s="43">
        <v>5037</v>
      </c>
      <c r="I227" s="44">
        <v>3047</v>
      </c>
      <c r="J227" s="45">
        <v>3.5879676391999999</v>
      </c>
      <c r="K227" s="37">
        <f t="shared" si="102"/>
        <v>1.6094586226117525E-2</v>
      </c>
      <c r="L227" s="37">
        <f t="shared" si="103"/>
        <v>4.5868094321201694E-3</v>
      </c>
      <c r="M227" s="38">
        <f t="shared" si="104"/>
        <v>1.6531014112241549</v>
      </c>
      <c r="N227" s="37">
        <f t="shared" si="105"/>
        <v>5.3938365175299216E-3</v>
      </c>
      <c r="O227" s="39">
        <f t="shared" si="101"/>
        <v>25061305</v>
      </c>
      <c r="P227" s="39">
        <f t="shared" si="106"/>
        <v>3475449.8948107404</v>
      </c>
      <c r="Q227" s="39">
        <f t="shared" si="107"/>
        <v>1021734.6520983917</v>
      </c>
      <c r="R227" s="39">
        <f t="shared" si="108"/>
        <v>29558489.546909131</v>
      </c>
      <c r="S227" t="s">
        <v>475</v>
      </c>
      <c r="T227">
        <v>3047</v>
      </c>
      <c r="U227">
        <v>3.587968</v>
      </c>
      <c r="V227">
        <v>4.4856999999999996E-3</v>
      </c>
      <c r="W227">
        <v>1.6094600000000001E-2</v>
      </c>
      <c r="X227">
        <v>4.5868000000000003E-3</v>
      </c>
      <c r="Y227" t="b">
        <f t="shared" si="109"/>
        <v>1</v>
      </c>
      <c r="Z227" s="178">
        <f t="shared" si="110"/>
        <v>0</v>
      </c>
      <c r="AA227" s="180">
        <f t="shared" si="111"/>
        <v>3.608000000987488E-7</v>
      </c>
      <c r="AB227" s="180">
        <f t="shared" si="112"/>
        <v>1.0000008558084241</v>
      </c>
      <c r="AC227" s="180">
        <f t="shared" si="113"/>
        <v>0.99999794364245809</v>
      </c>
      <c r="AD227" t="s">
        <v>475</v>
      </c>
      <c r="AE227">
        <v>947131646</v>
      </c>
      <c r="AF227">
        <v>4.5868000000000003E-3</v>
      </c>
      <c r="AG227">
        <v>3475449.89</v>
      </c>
      <c r="AH227" t="b">
        <f t="shared" si="114"/>
        <v>1</v>
      </c>
      <c r="AI227" s="178">
        <f t="shared" si="115"/>
        <v>-0.25750446319580078</v>
      </c>
      <c r="AJ227" s="46">
        <f t="shared" si="116"/>
        <v>0.99999794364245809</v>
      </c>
      <c r="AK227" s="46">
        <f t="shared" si="117"/>
        <v>-4.810740239918232E-3</v>
      </c>
      <c r="AL227" t="s">
        <v>475</v>
      </c>
      <c r="AM227">
        <v>5037</v>
      </c>
      <c r="AN227">
        <v>3047</v>
      </c>
      <c r="AO227">
        <v>1.6531013999999999</v>
      </c>
      <c r="AP227">
        <v>5.3937999999999998E-3</v>
      </c>
      <c r="AQ227" t="b">
        <f t="shared" si="118"/>
        <v>1</v>
      </c>
      <c r="AR227" s="178">
        <f t="shared" si="119"/>
        <v>0</v>
      </c>
      <c r="AS227" s="178">
        <f t="shared" si="120"/>
        <v>0</v>
      </c>
      <c r="AT227" s="179">
        <f t="shared" si="121"/>
        <v>0.99999999321024413</v>
      </c>
      <c r="AU227" s="179">
        <f t="shared" si="122"/>
        <v>0.99999322976701221</v>
      </c>
      <c r="AV227" t="s">
        <v>475</v>
      </c>
      <c r="AW227">
        <v>947131646</v>
      </c>
      <c r="AX227">
        <v>5.3937999999999998E-3</v>
      </c>
      <c r="AY227">
        <v>1021734.65</v>
      </c>
      <c r="AZ227" t="b">
        <f t="shared" si="123"/>
        <v>1</v>
      </c>
      <c r="BA227" s="178">
        <f t="shared" si="124"/>
        <v>-0.25750446319580078</v>
      </c>
      <c r="BB227" s="46">
        <f t="shared" si="125"/>
        <v>0.99999322976701221</v>
      </c>
      <c r="BC227" s="46">
        <f t="shared" si="126"/>
        <v>-2.0983916474506259E-3</v>
      </c>
      <c r="BD227" t="s">
        <v>475</v>
      </c>
      <c r="BE227">
        <v>25061305</v>
      </c>
      <c r="BF227" t="b">
        <f t="shared" si="127"/>
        <v>1</v>
      </c>
      <c r="BG227" s="178">
        <f t="shared" si="128"/>
        <v>0</v>
      </c>
      <c r="BH227">
        <v>212</v>
      </c>
      <c r="BI227" t="s">
        <v>475</v>
      </c>
      <c r="BJ227">
        <v>25061305</v>
      </c>
      <c r="BK227">
        <v>3475449.89</v>
      </c>
      <c r="BL227">
        <v>1021734.65</v>
      </c>
      <c r="BM227">
        <v>29558490</v>
      </c>
      <c r="BN227" t="b">
        <f t="shared" si="129"/>
        <v>1</v>
      </c>
      <c r="BO227" s="46">
        <f t="shared" si="130"/>
        <v>0</v>
      </c>
      <c r="BP227" s="46">
        <f t="shared" si="131"/>
        <v>-4.810740239918232E-3</v>
      </c>
      <c r="BQ227" s="46">
        <f t="shared" si="132"/>
        <v>-2.0983916474506259E-3</v>
      </c>
      <c r="BR227" s="46">
        <f t="shared" si="133"/>
        <v>0.45309086889028549</v>
      </c>
    </row>
    <row r="228" spans="1:70" x14ac:dyDescent="0.25">
      <c r="A228" s="41" t="s">
        <v>481</v>
      </c>
      <c r="B228" s="41" t="s">
        <v>247</v>
      </c>
      <c r="C228" s="84" t="s">
        <v>476</v>
      </c>
      <c r="D228" s="84"/>
      <c r="E228" s="84"/>
      <c r="F228" s="84"/>
      <c r="G228" s="42">
        <v>15264208</v>
      </c>
      <c r="H228" s="43">
        <v>4363</v>
      </c>
      <c r="I228" s="44">
        <v>3066</v>
      </c>
      <c r="J228" s="45">
        <v>3.5672205075000001</v>
      </c>
      <c r="K228" s="37">
        <f t="shared" si="102"/>
        <v>1.6101300335059208E-2</v>
      </c>
      <c r="L228" s="37">
        <f t="shared" si="103"/>
        <v>4.5887228915772399E-3</v>
      </c>
      <c r="M228" s="38">
        <f t="shared" si="104"/>
        <v>1.4230267449445531</v>
      </c>
      <c r="N228" s="37">
        <f t="shared" si="105"/>
        <v>4.6431353637401782E-3</v>
      </c>
      <c r="O228" s="39">
        <f t="shared" si="101"/>
        <v>15264208</v>
      </c>
      <c r="P228" s="39">
        <f t="shared" si="106"/>
        <v>3476899.733215238</v>
      </c>
      <c r="Q228" s="39">
        <f t="shared" si="107"/>
        <v>879532.08817113424</v>
      </c>
      <c r="R228" s="39">
        <f t="shared" si="108"/>
        <v>19620639.821386375</v>
      </c>
      <c r="S228" t="s">
        <v>476</v>
      </c>
      <c r="T228">
        <v>3066</v>
      </c>
      <c r="U228">
        <v>3.567221</v>
      </c>
      <c r="V228">
        <v>4.5136999999999998E-3</v>
      </c>
      <c r="W228">
        <v>1.6101299999999999E-2</v>
      </c>
      <c r="X228">
        <v>4.5887000000000002E-3</v>
      </c>
      <c r="Y228" t="b">
        <f t="shared" si="109"/>
        <v>1</v>
      </c>
      <c r="Z228" s="178">
        <f t="shared" si="110"/>
        <v>0</v>
      </c>
      <c r="AA228" s="180">
        <f t="shared" si="111"/>
        <v>4.9249999989342541E-7</v>
      </c>
      <c r="AB228" s="180">
        <f t="shared" si="112"/>
        <v>0.99999997919054973</v>
      </c>
      <c r="AC228" s="180">
        <f t="shared" si="113"/>
        <v>0.99999501134023983</v>
      </c>
      <c r="AD228" t="s">
        <v>476</v>
      </c>
      <c r="AE228">
        <v>947131646</v>
      </c>
      <c r="AF228">
        <v>4.5887000000000002E-3</v>
      </c>
      <c r="AG228">
        <v>3476899.73</v>
      </c>
      <c r="AH228" t="b">
        <f t="shared" si="114"/>
        <v>1</v>
      </c>
      <c r="AI228" s="178">
        <f t="shared" si="115"/>
        <v>-0.25750446319580078</v>
      </c>
      <c r="AJ228" s="46">
        <f t="shared" si="116"/>
        <v>0.99999501134023983</v>
      </c>
      <c r="AK228" s="46">
        <f t="shared" si="117"/>
        <v>-3.2152379862964153E-3</v>
      </c>
      <c r="AL228" t="s">
        <v>476</v>
      </c>
      <c r="AM228">
        <v>4363</v>
      </c>
      <c r="AN228">
        <v>3066</v>
      </c>
      <c r="AO228">
        <v>1.4230267000000001</v>
      </c>
      <c r="AP228">
        <v>4.6430999999999998E-3</v>
      </c>
      <c r="AQ228" t="b">
        <f t="shared" si="118"/>
        <v>1</v>
      </c>
      <c r="AR228" s="178">
        <f t="shared" si="119"/>
        <v>0</v>
      </c>
      <c r="AS228" s="178">
        <f t="shared" si="120"/>
        <v>0</v>
      </c>
      <c r="AT228" s="179">
        <f t="shared" si="121"/>
        <v>0.99999996841622751</v>
      </c>
      <c r="AU228" s="179">
        <f t="shared" si="122"/>
        <v>0.99999238365082899</v>
      </c>
      <c r="AV228" t="s">
        <v>476</v>
      </c>
      <c r="AW228">
        <v>947131646</v>
      </c>
      <c r="AX228">
        <v>4.6430999999999998E-3</v>
      </c>
      <c r="AY228">
        <v>879532.09</v>
      </c>
      <c r="AZ228" t="b">
        <f t="shared" si="123"/>
        <v>1</v>
      </c>
      <c r="BA228" s="178">
        <f t="shared" si="124"/>
        <v>-0.25750446319580078</v>
      </c>
      <c r="BB228" s="46">
        <f t="shared" si="125"/>
        <v>0.99999238365082899</v>
      </c>
      <c r="BC228" s="46">
        <f t="shared" si="126"/>
        <v>1.8288657302036881E-3</v>
      </c>
      <c r="BD228" t="s">
        <v>476</v>
      </c>
      <c r="BE228">
        <v>15264208</v>
      </c>
      <c r="BF228" t="b">
        <f t="shared" si="127"/>
        <v>1</v>
      </c>
      <c r="BG228" s="178">
        <f t="shared" si="128"/>
        <v>0</v>
      </c>
      <c r="BH228">
        <v>213</v>
      </c>
      <c r="BI228" t="s">
        <v>476</v>
      </c>
      <c r="BJ228">
        <v>15264208</v>
      </c>
      <c r="BK228">
        <v>3476899.73</v>
      </c>
      <c r="BL228">
        <v>879532.09</v>
      </c>
      <c r="BM228">
        <v>19620640</v>
      </c>
      <c r="BN228" t="b">
        <f t="shared" si="129"/>
        <v>1</v>
      </c>
      <c r="BO228" s="46">
        <f t="shared" si="130"/>
        <v>0</v>
      </c>
      <c r="BP228" s="46">
        <f t="shared" si="131"/>
        <v>-3.2152379862964153E-3</v>
      </c>
      <c r="BQ228" s="46">
        <f t="shared" si="132"/>
        <v>1.8288657302036881E-3</v>
      </c>
      <c r="BR228" s="46">
        <f t="shared" si="133"/>
        <v>0.17861362546682358</v>
      </c>
    </row>
    <row r="229" spans="1:70" x14ac:dyDescent="0.25">
      <c r="A229" s="41" t="s">
        <v>481</v>
      </c>
      <c r="B229" s="41" t="s">
        <v>248</v>
      </c>
      <c r="C229" s="84" t="s">
        <v>477</v>
      </c>
      <c r="D229" s="84"/>
      <c r="E229" s="84"/>
      <c r="F229" s="84"/>
      <c r="G229" s="42">
        <v>9486182</v>
      </c>
      <c r="H229" s="43">
        <v>3493</v>
      </c>
      <c r="I229" s="44">
        <v>2636</v>
      </c>
      <c r="J229" s="45">
        <v>3.5816584506</v>
      </c>
      <c r="K229" s="37">
        <f t="shared" si="102"/>
        <v>1.3899155673138732E-2</v>
      </c>
      <c r="L229" s="37">
        <f t="shared" si="103"/>
        <v>3.9611318641174101E-3</v>
      </c>
      <c r="M229" s="38">
        <f t="shared" si="104"/>
        <v>1.325113808801214</v>
      </c>
      <c r="N229" s="37">
        <f t="shared" si="105"/>
        <v>4.3236592765971459E-3</v>
      </c>
      <c r="O229" s="39">
        <f t="shared" si="101"/>
        <v>9486182</v>
      </c>
      <c r="P229" s="39">
        <f t="shared" si="106"/>
        <v>3001370.6748036644</v>
      </c>
      <c r="Q229" s="39">
        <f t="shared" si="107"/>
        <v>819014.90569999698</v>
      </c>
      <c r="R229" s="39">
        <f t="shared" si="108"/>
        <v>13306567.580503661</v>
      </c>
      <c r="S229" t="s">
        <v>477</v>
      </c>
      <c r="T229">
        <v>2636</v>
      </c>
      <c r="U229">
        <v>3.581658</v>
      </c>
      <c r="V229">
        <v>3.8806000000000001E-3</v>
      </c>
      <c r="W229">
        <v>1.38992E-2</v>
      </c>
      <c r="X229">
        <v>3.9611000000000004E-3</v>
      </c>
      <c r="Y229" t="b">
        <f t="shared" si="109"/>
        <v>1</v>
      </c>
      <c r="Z229" s="178">
        <f t="shared" si="110"/>
        <v>0</v>
      </c>
      <c r="AA229" s="180">
        <f t="shared" si="111"/>
        <v>-4.5059999997931754E-7</v>
      </c>
      <c r="AB229" s="180">
        <f t="shared" si="112"/>
        <v>1.0000031891765451</v>
      </c>
      <c r="AC229" s="180">
        <f t="shared" si="113"/>
        <v>0.99999195580493083</v>
      </c>
      <c r="AD229" t="s">
        <v>477</v>
      </c>
      <c r="AE229">
        <v>947131646</v>
      </c>
      <c r="AF229">
        <v>3.9611000000000004E-3</v>
      </c>
      <c r="AG229">
        <v>3001370.67</v>
      </c>
      <c r="AH229" t="b">
        <f t="shared" si="114"/>
        <v>1</v>
      </c>
      <c r="AI229" s="178">
        <f t="shared" si="115"/>
        <v>-0.25750446319580078</v>
      </c>
      <c r="AJ229" s="46">
        <f t="shared" si="116"/>
        <v>0.99999195580493083</v>
      </c>
      <c r="AK229" s="46">
        <f t="shared" si="117"/>
        <v>-4.8036645166575909E-3</v>
      </c>
      <c r="AL229" t="s">
        <v>477</v>
      </c>
      <c r="AM229">
        <v>3493</v>
      </c>
      <c r="AN229">
        <v>2636</v>
      </c>
      <c r="AO229">
        <v>1.3251138</v>
      </c>
      <c r="AP229">
        <v>4.3236999999999998E-3</v>
      </c>
      <c r="AQ229" t="b">
        <f t="shared" si="118"/>
        <v>1</v>
      </c>
      <c r="AR229" s="178">
        <f t="shared" si="119"/>
        <v>0</v>
      </c>
      <c r="AS229" s="178">
        <f t="shared" si="120"/>
        <v>0</v>
      </c>
      <c r="AT229" s="179">
        <f t="shared" si="121"/>
        <v>0.99999999335814482</v>
      </c>
      <c r="AU229" s="179">
        <f t="shared" si="122"/>
        <v>1.0000094187354389</v>
      </c>
      <c r="AV229" t="s">
        <v>477</v>
      </c>
      <c r="AW229">
        <v>947131646</v>
      </c>
      <c r="AX229">
        <v>4.3236999999999998E-3</v>
      </c>
      <c r="AY229">
        <v>819014.91</v>
      </c>
      <c r="AZ229" t="b">
        <f t="shared" si="123"/>
        <v>1</v>
      </c>
      <c r="BA229" s="178">
        <f t="shared" si="124"/>
        <v>-0.25750446319580078</v>
      </c>
      <c r="BB229" s="46">
        <f t="shared" si="125"/>
        <v>1.0000094187354389</v>
      </c>
      <c r="BC229" s="46">
        <f t="shared" si="126"/>
        <v>4.3000030564144254E-3</v>
      </c>
      <c r="BD229" t="s">
        <v>477</v>
      </c>
      <c r="BE229">
        <v>9486182</v>
      </c>
      <c r="BF229" t="b">
        <f t="shared" si="127"/>
        <v>1</v>
      </c>
      <c r="BG229" s="178">
        <f t="shared" si="128"/>
        <v>0</v>
      </c>
      <c r="BH229">
        <v>214</v>
      </c>
      <c r="BI229" t="s">
        <v>477</v>
      </c>
      <c r="BJ229">
        <v>9486182</v>
      </c>
      <c r="BK229">
        <v>3001370.67</v>
      </c>
      <c r="BL229">
        <v>819014.91</v>
      </c>
      <c r="BM229">
        <v>13306567</v>
      </c>
      <c r="BN229" t="b">
        <f t="shared" si="129"/>
        <v>1</v>
      </c>
      <c r="BO229" s="46">
        <f t="shared" si="130"/>
        <v>0</v>
      </c>
      <c r="BP229" s="46">
        <f t="shared" si="131"/>
        <v>-4.8036645166575909E-3</v>
      </c>
      <c r="BQ229" s="46">
        <f t="shared" si="132"/>
        <v>4.3000030564144254E-3</v>
      </c>
      <c r="BR229" s="46">
        <f t="shared" si="133"/>
        <v>-0.58050366118550301</v>
      </c>
    </row>
    <row r="230" spans="1:70" x14ac:dyDescent="0.25">
      <c r="A230" s="41" t="s">
        <v>481</v>
      </c>
      <c r="B230" s="41" t="s">
        <v>249</v>
      </c>
      <c r="C230" s="84" t="s">
        <v>478</v>
      </c>
      <c r="D230" s="84"/>
      <c r="E230" s="84"/>
      <c r="F230" s="84"/>
      <c r="G230" s="42">
        <v>6573890</v>
      </c>
      <c r="H230" s="43">
        <v>1561</v>
      </c>
      <c r="I230" s="44">
        <v>1595</v>
      </c>
      <c r="J230" s="45">
        <v>3.4238276722999998</v>
      </c>
      <c r="K230" s="37">
        <f t="shared" si="102"/>
        <v>8.0395442407392957E-3</v>
      </c>
      <c r="L230" s="37">
        <f t="shared" si="103"/>
        <v>2.2911963585326603E-3</v>
      </c>
      <c r="M230" s="38">
        <f t="shared" si="104"/>
        <v>0.97868338557993728</v>
      </c>
      <c r="N230" s="37">
        <f t="shared" si="105"/>
        <v>3.1933057151840322E-3</v>
      </c>
      <c r="O230" s="39">
        <f t="shared" si="101"/>
        <v>6573890</v>
      </c>
      <c r="P230" s="39">
        <f t="shared" si="106"/>
        <v>1736051.6631649905</v>
      </c>
      <c r="Q230" s="39">
        <f t="shared" si="107"/>
        <v>604896.17980514979</v>
      </c>
      <c r="R230" s="39">
        <f t="shared" si="108"/>
        <v>8914837.8429701403</v>
      </c>
      <c r="S230" t="s">
        <v>478</v>
      </c>
      <c r="T230">
        <v>1595</v>
      </c>
      <c r="U230">
        <v>3.4238279999999999</v>
      </c>
      <c r="V230">
        <v>2.3481000000000001E-3</v>
      </c>
      <c r="W230">
        <v>8.0394999999999998E-3</v>
      </c>
      <c r="X230">
        <v>2.2912000000000002E-3</v>
      </c>
      <c r="Y230" t="b">
        <f t="shared" si="109"/>
        <v>1</v>
      </c>
      <c r="Z230" s="178">
        <f t="shared" si="110"/>
        <v>0</v>
      </c>
      <c r="AA230" s="180">
        <f t="shared" si="111"/>
        <v>3.2770000002457778E-7</v>
      </c>
      <c r="AB230" s="180">
        <f t="shared" si="112"/>
        <v>0.99999449710854604</v>
      </c>
      <c r="AC230" s="180">
        <f t="shared" si="113"/>
        <v>1.0000015893301011</v>
      </c>
      <c r="AD230" t="s">
        <v>478</v>
      </c>
      <c r="AE230">
        <v>947131646</v>
      </c>
      <c r="AF230">
        <v>2.2912000000000002E-3</v>
      </c>
      <c r="AG230">
        <v>1736051.66</v>
      </c>
      <c r="AH230" t="b">
        <f t="shared" si="114"/>
        <v>1</v>
      </c>
      <c r="AI230" s="178">
        <f t="shared" si="115"/>
        <v>-0.25750446319580078</v>
      </c>
      <c r="AJ230" s="46">
        <f t="shared" si="116"/>
        <v>1.0000015893301011</v>
      </c>
      <c r="AK230" s="46">
        <f t="shared" si="117"/>
        <v>-3.1649905722588301E-3</v>
      </c>
      <c r="AL230" t="s">
        <v>478</v>
      </c>
      <c r="AM230">
        <v>1561</v>
      </c>
      <c r="AN230">
        <v>1595</v>
      </c>
      <c r="AO230">
        <v>0.97868339999999998</v>
      </c>
      <c r="AP230">
        <v>3.1933E-3</v>
      </c>
      <c r="AQ230" t="b">
        <f t="shared" si="118"/>
        <v>1</v>
      </c>
      <c r="AR230" s="178">
        <f t="shared" si="119"/>
        <v>0</v>
      </c>
      <c r="AS230" s="178">
        <f t="shared" si="120"/>
        <v>0</v>
      </c>
      <c r="AT230" s="179">
        <f t="shared" si="121"/>
        <v>1.0000000147341448</v>
      </c>
      <c r="AU230" s="179">
        <f t="shared" si="122"/>
        <v>0.99999821026092017</v>
      </c>
      <c r="AV230" t="s">
        <v>478</v>
      </c>
      <c r="AW230">
        <v>947131646</v>
      </c>
      <c r="AX230">
        <v>3.1933E-3</v>
      </c>
      <c r="AY230">
        <v>604896.18000000005</v>
      </c>
      <c r="AZ230" t="b">
        <f t="shared" si="123"/>
        <v>1</v>
      </c>
      <c r="BA230" s="178">
        <f t="shared" si="124"/>
        <v>-0.25750446319580078</v>
      </c>
      <c r="BB230" s="46">
        <f t="shared" si="125"/>
        <v>0.99999821026092017</v>
      </c>
      <c r="BC230" s="46">
        <f t="shared" si="126"/>
        <v>1.9485026132315397E-4</v>
      </c>
      <c r="BD230" t="s">
        <v>478</v>
      </c>
      <c r="BE230">
        <v>6573890</v>
      </c>
      <c r="BF230" t="b">
        <f t="shared" si="127"/>
        <v>1</v>
      </c>
      <c r="BG230" s="178">
        <f t="shared" si="128"/>
        <v>0</v>
      </c>
      <c r="BH230">
        <v>215</v>
      </c>
      <c r="BI230" t="s">
        <v>478</v>
      </c>
      <c r="BJ230">
        <v>6573890</v>
      </c>
      <c r="BK230">
        <v>1736051.66</v>
      </c>
      <c r="BL230">
        <v>604896.18000000005</v>
      </c>
      <c r="BM230">
        <v>8914837</v>
      </c>
      <c r="BN230" t="b">
        <f t="shared" si="129"/>
        <v>1</v>
      </c>
      <c r="BO230" s="46">
        <f t="shared" si="130"/>
        <v>0</v>
      </c>
      <c r="BP230" s="46">
        <f t="shared" si="131"/>
        <v>-3.1649905722588301E-3</v>
      </c>
      <c r="BQ230" s="46">
        <f t="shared" si="132"/>
        <v>1.9485026132315397E-4</v>
      </c>
      <c r="BR230" s="46">
        <f t="shared" si="133"/>
        <v>-0.84297014027833939</v>
      </c>
    </row>
    <row r="231" spans="1:70" x14ac:dyDescent="0.25">
      <c r="A231" s="41" t="s">
        <v>481</v>
      </c>
      <c r="B231" s="41" t="s">
        <v>250</v>
      </c>
      <c r="C231" s="84" t="s">
        <v>479</v>
      </c>
      <c r="D231" s="84"/>
      <c r="E231" s="84"/>
      <c r="F231" s="84"/>
      <c r="G231" s="42">
        <v>4595864</v>
      </c>
      <c r="H231" s="43">
        <v>1007</v>
      </c>
      <c r="I231" s="44">
        <v>995</v>
      </c>
      <c r="J231" s="45">
        <v>3.6291048687999998</v>
      </c>
      <c r="K231" s="37">
        <f t="shared" si="102"/>
        <v>5.3159568012272028E-3</v>
      </c>
      <c r="L231" s="37">
        <f t="shared" si="103"/>
        <v>1.5149989228703672E-3</v>
      </c>
      <c r="M231" s="38">
        <f t="shared" si="104"/>
        <v>1.0120603015075378</v>
      </c>
      <c r="N231" s="37">
        <f t="shared" si="105"/>
        <v>3.3022098796535925E-3</v>
      </c>
      <c r="O231" s="39">
        <f t="shared" si="101"/>
        <v>4595864</v>
      </c>
      <c r="P231" s="39">
        <f t="shared" si="106"/>
        <v>1147922.7391172454</v>
      </c>
      <c r="Q231" s="39">
        <f t="shared" si="107"/>
        <v>625525.49592082051</v>
      </c>
      <c r="R231" s="39">
        <f t="shared" si="108"/>
        <v>6369312.2350380654</v>
      </c>
      <c r="S231" t="s">
        <v>479</v>
      </c>
      <c r="T231">
        <v>995</v>
      </c>
      <c r="U231">
        <v>3.629105</v>
      </c>
      <c r="V231">
        <v>1.4648E-3</v>
      </c>
      <c r="W231">
        <v>5.3160000000000004E-3</v>
      </c>
      <c r="X231">
        <v>1.5150000000000001E-3</v>
      </c>
      <c r="Y231" t="b">
        <f t="shared" si="109"/>
        <v>1</v>
      </c>
      <c r="Z231" s="178">
        <f t="shared" si="110"/>
        <v>0</v>
      </c>
      <c r="AA231" s="180">
        <f t="shared" si="111"/>
        <v>1.3120000019739564E-7</v>
      </c>
      <c r="AB231" s="180">
        <f t="shared" si="112"/>
        <v>1.0000081262460199</v>
      </c>
      <c r="AC231" s="180">
        <f t="shared" si="113"/>
        <v>1.0000007109771609</v>
      </c>
      <c r="AD231" t="s">
        <v>479</v>
      </c>
      <c r="AE231">
        <v>947131646</v>
      </c>
      <c r="AF231">
        <v>1.5150000000000001E-3</v>
      </c>
      <c r="AG231">
        <v>1147922.74</v>
      </c>
      <c r="AH231" t="b">
        <f t="shared" si="114"/>
        <v>1</v>
      </c>
      <c r="AI231" s="178">
        <f t="shared" si="115"/>
        <v>-0.25750446319580078</v>
      </c>
      <c r="AJ231" s="46">
        <f t="shared" si="116"/>
        <v>1.0000007109771609</v>
      </c>
      <c r="AK231" s="46">
        <f t="shared" si="117"/>
        <v>8.8275456801056862E-4</v>
      </c>
      <c r="AL231" t="s">
        <v>479</v>
      </c>
      <c r="AM231">
        <v>1007</v>
      </c>
      <c r="AN231">
        <v>995</v>
      </c>
      <c r="AO231">
        <v>1.0120602999999999</v>
      </c>
      <c r="AP231">
        <v>3.3021999999999999E-3</v>
      </c>
      <c r="AQ231" t="b">
        <f t="shared" si="118"/>
        <v>1</v>
      </c>
      <c r="AR231" s="178">
        <f t="shared" si="119"/>
        <v>0</v>
      </c>
      <c r="AS231" s="178">
        <f t="shared" si="120"/>
        <v>0</v>
      </c>
      <c r="AT231" s="179">
        <f t="shared" si="121"/>
        <v>0.99999999851042687</v>
      </c>
      <c r="AU231" s="179">
        <f t="shared" si="122"/>
        <v>0.99999700816908899</v>
      </c>
      <c r="AV231" t="s">
        <v>479</v>
      </c>
      <c r="AW231">
        <v>947131646</v>
      </c>
      <c r="AX231">
        <v>3.3021999999999999E-3</v>
      </c>
      <c r="AY231">
        <v>625525.5</v>
      </c>
      <c r="AZ231" t="b">
        <f t="shared" si="123"/>
        <v>1</v>
      </c>
      <c r="BA231" s="178">
        <f t="shared" si="124"/>
        <v>-0.25750446319580078</v>
      </c>
      <c r="BB231" s="46">
        <f t="shared" si="125"/>
        <v>0.99999700816908899</v>
      </c>
      <c r="BC231" s="46">
        <f t="shared" si="126"/>
        <v>4.0791794890537858E-3</v>
      </c>
      <c r="BD231" t="s">
        <v>479</v>
      </c>
      <c r="BE231">
        <v>4595864</v>
      </c>
      <c r="BF231" t="b">
        <f t="shared" si="127"/>
        <v>1</v>
      </c>
      <c r="BG231" s="178">
        <f t="shared" si="128"/>
        <v>0</v>
      </c>
      <c r="BH231">
        <v>216</v>
      </c>
      <c r="BI231" t="s">
        <v>479</v>
      </c>
      <c r="BJ231">
        <v>4595864</v>
      </c>
      <c r="BK231">
        <v>1147922.74</v>
      </c>
      <c r="BL231">
        <v>625525.5</v>
      </c>
      <c r="BM231">
        <v>6369311</v>
      </c>
      <c r="BN231" t="b">
        <f t="shared" si="129"/>
        <v>1</v>
      </c>
      <c r="BO231" s="46">
        <f t="shared" si="130"/>
        <v>0</v>
      </c>
      <c r="BP231" s="46">
        <f t="shared" si="131"/>
        <v>8.8275456801056862E-4</v>
      </c>
      <c r="BQ231" s="46">
        <f t="shared" si="132"/>
        <v>4.0791794890537858E-3</v>
      </c>
      <c r="BR231" s="46">
        <f t="shared" si="133"/>
        <v>-1.2350380653515458</v>
      </c>
    </row>
    <row r="232" spans="1:70" x14ac:dyDescent="0.25">
      <c r="A232" s="41" t="s">
        <v>481</v>
      </c>
      <c r="B232" s="41" t="s">
        <v>251</v>
      </c>
      <c r="C232" s="84" t="s">
        <v>480</v>
      </c>
      <c r="D232" s="84"/>
      <c r="E232" s="84"/>
      <c r="F232" s="84"/>
      <c r="G232" s="42">
        <v>58826031</v>
      </c>
      <c r="H232" s="43">
        <v>12585</v>
      </c>
      <c r="I232" s="44">
        <v>10688</v>
      </c>
      <c r="J232" s="45">
        <v>3.5387294449</v>
      </c>
      <c r="K232" s="37">
        <f t="shared" si="102"/>
        <v>5.5680438806319746E-2</v>
      </c>
      <c r="L232" s="37">
        <f t="shared" si="103"/>
        <v>1.5868414280012594E-2</v>
      </c>
      <c r="M232" s="38">
        <f t="shared" si="104"/>
        <v>1.1774887724550898</v>
      </c>
      <c r="N232" s="37">
        <f t="shared" si="105"/>
        <v>3.841979624920026E-3</v>
      </c>
      <c r="O232" s="39">
        <f t="shared" si="101"/>
        <v>58826031</v>
      </c>
      <c r="P232" s="39">
        <f t="shared" si="106"/>
        <v>12023581.872419538</v>
      </c>
      <c r="Q232" s="39">
        <f t="shared" si="107"/>
        <v>727772.09740765858</v>
      </c>
      <c r="R232" s="39">
        <f t="shared" si="108"/>
        <v>71577384.96982719</v>
      </c>
      <c r="S232" t="s">
        <v>480</v>
      </c>
      <c r="T232">
        <v>10688</v>
      </c>
      <c r="U232">
        <v>3.538729</v>
      </c>
      <c r="V232">
        <v>1.5734600000000001E-2</v>
      </c>
      <c r="W232">
        <v>5.5680399999999998E-2</v>
      </c>
      <c r="X232">
        <v>1.5868400000000001E-2</v>
      </c>
      <c r="Y232" t="b">
        <f t="shared" si="109"/>
        <v>1</v>
      </c>
      <c r="Z232" s="178">
        <f t="shared" si="110"/>
        <v>0</v>
      </c>
      <c r="AA232" s="180">
        <f t="shared" si="111"/>
        <v>-4.4489999995178664E-7</v>
      </c>
      <c r="AB232" s="180">
        <f t="shared" si="112"/>
        <v>0.99999930305291085</v>
      </c>
      <c r="AC232" s="180">
        <f t="shared" si="113"/>
        <v>0.99999910009832482</v>
      </c>
      <c r="AD232" t="s">
        <v>480</v>
      </c>
      <c r="AE232">
        <v>947131646</v>
      </c>
      <c r="AF232">
        <v>1.5868400000000001E-2</v>
      </c>
      <c r="AG232">
        <v>12023581.869999999</v>
      </c>
      <c r="AH232" t="b">
        <f t="shared" si="114"/>
        <v>1</v>
      </c>
      <c r="AI232" s="178">
        <f t="shared" si="115"/>
        <v>-0.25750446319580078</v>
      </c>
      <c r="AJ232" s="46">
        <f t="shared" si="116"/>
        <v>0.99999910009832482</v>
      </c>
      <c r="AK232" s="46">
        <f t="shared" si="117"/>
        <v>-2.4195387959480286E-3</v>
      </c>
      <c r="AL232" t="s">
        <v>480</v>
      </c>
      <c r="AM232">
        <v>12585</v>
      </c>
      <c r="AN232">
        <v>10688</v>
      </c>
      <c r="AO232">
        <v>1.1774887999999999</v>
      </c>
      <c r="AP232">
        <v>3.8419999999999999E-3</v>
      </c>
      <c r="AQ232" t="b">
        <f t="shared" si="118"/>
        <v>1</v>
      </c>
      <c r="AR232" s="178">
        <f t="shared" si="119"/>
        <v>0</v>
      </c>
      <c r="AS232" s="178">
        <f t="shared" si="120"/>
        <v>0</v>
      </c>
      <c r="AT232" s="179">
        <f t="shared" si="121"/>
        <v>1.000000023392928</v>
      </c>
      <c r="AU232" s="179">
        <f t="shared" si="122"/>
        <v>1.000005303276426</v>
      </c>
      <c r="AV232" t="s">
        <v>480</v>
      </c>
      <c r="AW232">
        <v>947131646</v>
      </c>
      <c r="AX232">
        <v>3.8419999999999999E-3</v>
      </c>
      <c r="AY232">
        <v>727772.1</v>
      </c>
      <c r="AZ232" t="b">
        <f t="shared" si="123"/>
        <v>1</v>
      </c>
      <c r="BA232" s="178">
        <f t="shared" si="124"/>
        <v>-0.25750446319580078</v>
      </c>
      <c r="BB232" s="46">
        <f t="shared" si="125"/>
        <v>1.000005303276426</v>
      </c>
      <c r="BC232" s="46">
        <f t="shared" si="126"/>
        <v>2.592341392301023E-3</v>
      </c>
      <c r="BD232" t="s">
        <v>480</v>
      </c>
      <c r="BE232">
        <v>58826031</v>
      </c>
      <c r="BF232" t="b">
        <f t="shared" si="127"/>
        <v>1</v>
      </c>
      <c r="BG232" s="178">
        <f t="shared" si="128"/>
        <v>0</v>
      </c>
      <c r="BH232">
        <v>217</v>
      </c>
      <c r="BI232" t="s">
        <v>480</v>
      </c>
      <c r="BJ232">
        <v>58826031</v>
      </c>
      <c r="BK232">
        <v>12023581.869999999</v>
      </c>
      <c r="BL232">
        <v>727772.1</v>
      </c>
      <c r="BM232">
        <v>71577384</v>
      </c>
      <c r="BN232" t="b">
        <f t="shared" si="129"/>
        <v>1</v>
      </c>
      <c r="BO232" s="46">
        <f t="shared" si="130"/>
        <v>0</v>
      </c>
      <c r="BP232" s="46">
        <f t="shared" si="131"/>
        <v>-2.4195387959480286E-3</v>
      </c>
      <c r="BQ232" s="46">
        <f t="shared" si="132"/>
        <v>2.592341392301023E-3</v>
      </c>
      <c r="BR232" s="46">
        <f t="shared" si="133"/>
        <v>-0.96982719004154205</v>
      </c>
    </row>
    <row r="233" spans="1:70" x14ac:dyDescent="0.25">
      <c r="S233" t="s">
        <v>28</v>
      </c>
      <c r="T233">
        <v>679268</v>
      </c>
      <c r="V233">
        <v>1</v>
      </c>
      <c r="W233">
        <v>3.5088849</v>
      </c>
      <c r="X233">
        <v>1</v>
      </c>
      <c r="Y233" t="b">
        <f t="shared" si="109"/>
        <v>0</v>
      </c>
      <c r="Z233" s="178">
        <f t="shared" si="110"/>
        <v>679268</v>
      </c>
      <c r="AA233" s="180">
        <f t="shared" si="111"/>
        <v>0</v>
      </c>
      <c r="AB233" s="180" t="e">
        <f t="shared" si="112"/>
        <v>#DIV/0!</v>
      </c>
      <c r="AC233" s="180" t="e">
        <f t="shared" si="113"/>
        <v>#DIV/0!</v>
      </c>
      <c r="AD233" t="s">
        <v>28</v>
      </c>
      <c r="AF233">
        <v>1</v>
      </c>
      <c r="AG233">
        <v>757705316.79999995</v>
      </c>
      <c r="AH233" t="b">
        <f t="shared" si="114"/>
        <v>0</v>
      </c>
      <c r="AI233" s="178">
        <f t="shared" si="115"/>
        <v>-947131646.25750446</v>
      </c>
      <c r="AJ233" s="46" t="e">
        <f t="shared" si="116"/>
        <v>#DIV/0!</v>
      </c>
      <c r="AK233" s="46">
        <f t="shared" si="117"/>
        <v>757705316.79999995</v>
      </c>
      <c r="AL233" t="s">
        <v>506</v>
      </c>
      <c r="AO233">
        <v>306.47970249999997</v>
      </c>
      <c r="AP233">
        <v>1</v>
      </c>
      <c r="AQ233" t="b">
        <f t="shared" si="118"/>
        <v>0</v>
      </c>
      <c r="AR233" s="178">
        <f t="shared" si="119"/>
        <v>0</v>
      </c>
      <c r="AS233" s="178">
        <f t="shared" si="120"/>
        <v>0</v>
      </c>
      <c r="AT233" s="179" t="e">
        <f t="shared" si="121"/>
        <v>#DIV/0!</v>
      </c>
      <c r="AU233" s="179" t="e">
        <f t="shared" si="122"/>
        <v>#DIV/0!</v>
      </c>
      <c r="AV233" t="s">
        <v>28</v>
      </c>
      <c r="AX233">
        <v>1</v>
      </c>
      <c r="AY233">
        <v>189426329.19999999</v>
      </c>
      <c r="AZ233" t="b">
        <f t="shared" si="123"/>
        <v>0</v>
      </c>
      <c r="BA233" s="178">
        <f t="shared" si="124"/>
        <v>-947131646.25750446</v>
      </c>
      <c r="BB233" s="46" t="e">
        <f t="shared" si="125"/>
        <v>#DIV/0!</v>
      </c>
      <c r="BC233" s="46">
        <f t="shared" si="126"/>
        <v>189426329.19999999</v>
      </c>
      <c r="BD233" t="s">
        <v>28</v>
      </c>
      <c r="BE233">
        <v>3800869978</v>
      </c>
      <c r="BF233" t="b">
        <f t="shared" si="127"/>
        <v>0</v>
      </c>
      <c r="BG233" s="178">
        <f t="shared" si="128"/>
        <v>3800869978</v>
      </c>
      <c r="BN233" t="b">
        <f t="shared" si="129"/>
        <v>1</v>
      </c>
      <c r="BO233" s="46">
        <f t="shared" si="130"/>
        <v>0</v>
      </c>
      <c r="BP233" s="46">
        <f t="shared" si="131"/>
        <v>0</v>
      </c>
      <c r="BQ233" s="46">
        <f t="shared" si="132"/>
        <v>0</v>
      </c>
      <c r="BR233" s="46">
        <f t="shared" si="133"/>
        <v>0</v>
      </c>
    </row>
  </sheetData>
  <autoFilter ref="A16:BR16"/>
  <mergeCells count="244">
    <mergeCell ref="C230:F230"/>
    <mergeCell ref="C231:F231"/>
    <mergeCell ref="C232:F232"/>
    <mergeCell ref="C224:F224"/>
    <mergeCell ref="C225:F225"/>
    <mergeCell ref="C226:F226"/>
    <mergeCell ref="C227:F227"/>
    <mergeCell ref="C228:F228"/>
    <mergeCell ref="C229:F229"/>
    <mergeCell ref="C218:F218"/>
    <mergeCell ref="C219:F219"/>
    <mergeCell ref="C220:F220"/>
    <mergeCell ref="C221:F221"/>
    <mergeCell ref="C222:F222"/>
    <mergeCell ref="C223:F223"/>
    <mergeCell ref="C212:F212"/>
    <mergeCell ref="C213:F213"/>
    <mergeCell ref="C214:F214"/>
    <mergeCell ref="C215:F215"/>
    <mergeCell ref="C216:F216"/>
    <mergeCell ref="C217:F217"/>
    <mergeCell ref="C206:F206"/>
    <mergeCell ref="C207:F207"/>
    <mergeCell ref="C208:F208"/>
    <mergeCell ref="C209:F209"/>
    <mergeCell ref="C210:F210"/>
    <mergeCell ref="C211:F211"/>
    <mergeCell ref="C200:F200"/>
    <mergeCell ref="C201:F201"/>
    <mergeCell ref="C202:F202"/>
    <mergeCell ref="C203:F203"/>
    <mergeCell ref="C204:F204"/>
    <mergeCell ref="C205:F205"/>
    <mergeCell ref="C194:F194"/>
    <mergeCell ref="C195:F195"/>
    <mergeCell ref="C196:F196"/>
    <mergeCell ref="C197:F197"/>
    <mergeCell ref="C198:F198"/>
    <mergeCell ref="C199:F199"/>
    <mergeCell ref="C188:F188"/>
    <mergeCell ref="C189:F189"/>
    <mergeCell ref="C190:F190"/>
    <mergeCell ref="C191:F191"/>
    <mergeCell ref="C192:F192"/>
    <mergeCell ref="C193:F193"/>
    <mergeCell ref="C182:F182"/>
    <mergeCell ref="C183:F183"/>
    <mergeCell ref="C184:F184"/>
    <mergeCell ref="C185:F185"/>
    <mergeCell ref="C186:F186"/>
    <mergeCell ref="C187:F187"/>
    <mergeCell ref="C176:F176"/>
    <mergeCell ref="C177:F177"/>
    <mergeCell ref="C178:F178"/>
    <mergeCell ref="C179:F179"/>
    <mergeCell ref="C180:F180"/>
    <mergeCell ref="C181:F181"/>
    <mergeCell ref="C170:F170"/>
    <mergeCell ref="C171:F171"/>
    <mergeCell ref="C172:F172"/>
    <mergeCell ref="C173:F173"/>
    <mergeCell ref="C174:F174"/>
    <mergeCell ref="C175:F175"/>
    <mergeCell ref="C164:F164"/>
    <mergeCell ref="C165:F165"/>
    <mergeCell ref="C166:F166"/>
    <mergeCell ref="C167:F167"/>
    <mergeCell ref="C168:F168"/>
    <mergeCell ref="C169:F169"/>
    <mergeCell ref="C158:F158"/>
    <mergeCell ref="C159:F159"/>
    <mergeCell ref="C160:F160"/>
    <mergeCell ref="C161:F161"/>
    <mergeCell ref="C162:F162"/>
    <mergeCell ref="C163:F163"/>
    <mergeCell ref="C154:F154"/>
    <mergeCell ref="C155:F155"/>
    <mergeCell ref="C156:F156"/>
    <mergeCell ref="C157:F157"/>
    <mergeCell ref="C148:F148"/>
    <mergeCell ref="C149:F149"/>
    <mergeCell ref="C150:F150"/>
    <mergeCell ref="C151:F151"/>
    <mergeCell ref="C152:F152"/>
    <mergeCell ref="C153:F153"/>
    <mergeCell ref="C142:F142"/>
    <mergeCell ref="C143:F143"/>
    <mergeCell ref="C144:F144"/>
    <mergeCell ref="C145:F145"/>
    <mergeCell ref="C146:F146"/>
    <mergeCell ref="C147:F147"/>
    <mergeCell ref="C136:F136"/>
    <mergeCell ref="C137:F137"/>
    <mergeCell ref="C138:F138"/>
    <mergeCell ref="C139:F139"/>
    <mergeCell ref="C140:F140"/>
    <mergeCell ref="C141:F141"/>
    <mergeCell ref="C130:F130"/>
    <mergeCell ref="C131:F131"/>
    <mergeCell ref="C132:F132"/>
    <mergeCell ref="C133:F133"/>
    <mergeCell ref="C134:F134"/>
    <mergeCell ref="C135:F135"/>
    <mergeCell ref="C124:F124"/>
    <mergeCell ref="C125:F125"/>
    <mergeCell ref="C126:F126"/>
    <mergeCell ref="C127:F127"/>
    <mergeCell ref="C128:F128"/>
    <mergeCell ref="C129:F129"/>
    <mergeCell ref="C118:F118"/>
    <mergeCell ref="C119:F119"/>
    <mergeCell ref="C120:F120"/>
    <mergeCell ref="C121:F121"/>
    <mergeCell ref="C122:F122"/>
    <mergeCell ref="C123:F123"/>
    <mergeCell ref="C112:F112"/>
    <mergeCell ref="C113:F113"/>
    <mergeCell ref="C114:F114"/>
    <mergeCell ref="C115:F115"/>
    <mergeCell ref="C116:F116"/>
    <mergeCell ref="C117:F117"/>
    <mergeCell ref="C106:F106"/>
    <mergeCell ref="C107:F107"/>
    <mergeCell ref="C108:F108"/>
    <mergeCell ref="C109:F109"/>
    <mergeCell ref="C110:F110"/>
    <mergeCell ref="C111:F111"/>
    <mergeCell ref="C100:F100"/>
    <mergeCell ref="C101:F101"/>
    <mergeCell ref="C102:F102"/>
    <mergeCell ref="C103:F103"/>
    <mergeCell ref="C104:F104"/>
    <mergeCell ref="C105:F105"/>
    <mergeCell ref="C94:F94"/>
    <mergeCell ref="C95:F95"/>
    <mergeCell ref="C96:F96"/>
    <mergeCell ref="C97:F97"/>
    <mergeCell ref="C98:F98"/>
    <mergeCell ref="C99:F99"/>
    <mergeCell ref="C88:F88"/>
    <mergeCell ref="C89:F89"/>
    <mergeCell ref="C90:F90"/>
    <mergeCell ref="C91:F91"/>
    <mergeCell ref="C92:F92"/>
    <mergeCell ref="C93:F93"/>
    <mergeCell ref="C82:F82"/>
    <mergeCell ref="C83:F83"/>
    <mergeCell ref="C84:F84"/>
    <mergeCell ref="C85:F85"/>
    <mergeCell ref="C86:F86"/>
    <mergeCell ref="C87:F87"/>
    <mergeCell ref="C76:F76"/>
    <mergeCell ref="C77:F77"/>
    <mergeCell ref="C78:F78"/>
    <mergeCell ref="C79:F79"/>
    <mergeCell ref="C80:F80"/>
    <mergeCell ref="C81:F81"/>
    <mergeCell ref="C71:F71"/>
    <mergeCell ref="C72:F72"/>
    <mergeCell ref="C73:F73"/>
    <mergeCell ref="C74:F74"/>
    <mergeCell ref="C75:F75"/>
    <mergeCell ref="C65:F65"/>
    <mergeCell ref="C66:F66"/>
    <mergeCell ref="C67:F67"/>
    <mergeCell ref="C68:F68"/>
    <mergeCell ref="C69:F69"/>
    <mergeCell ref="C70:F70"/>
    <mergeCell ref="C59:F59"/>
    <mergeCell ref="C60:F60"/>
    <mergeCell ref="C61:F61"/>
    <mergeCell ref="C62:F62"/>
    <mergeCell ref="C63:F63"/>
    <mergeCell ref="C64:F64"/>
    <mergeCell ref="C53:F53"/>
    <mergeCell ref="C54:F54"/>
    <mergeCell ref="C55:F55"/>
    <mergeCell ref="C56:F56"/>
    <mergeCell ref="C57:F57"/>
    <mergeCell ref="C58:F58"/>
    <mergeCell ref="C47:F47"/>
    <mergeCell ref="C48:F48"/>
    <mergeCell ref="C49:F49"/>
    <mergeCell ref="C50:F50"/>
    <mergeCell ref="C51:F51"/>
    <mergeCell ref="C52:F52"/>
    <mergeCell ref="C41:F41"/>
    <mergeCell ref="C42:F42"/>
    <mergeCell ref="C43:F43"/>
    <mergeCell ref="C44:F44"/>
    <mergeCell ref="C45:F45"/>
    <mergeCell ref="C46:F46"/>
    <mergeCell ref="C35:F35"/>
    <mergeCell ref="C36:F36"/>
    <mergeCell ref="C37:F37"/>
    <mergeCell ref="C38:F38"/>
    <mergeCell ref="C39:F39"/>
    <mergeCell ref="C40:F40"/>
    <mergeCell ref="C29:F29"/>
    <mergeCell ref="C30:F30"/>
    <mergeCell ref="C31:F31"/>
    <mergeCell ref="C32:F32"/>
    <mergeCell ref="C33:F33"/>
    <mergeCell ref="C34:F34"/>
    <mergeCell ref="C23:F23"/>
    <mergeCell ref="C24:F24"/>
    <mergeCell ref="C25:F25"/>
    <mergeCell ref="C26:F26"/>
    <mergeCell ref="C27:F27"/>
    <mergeCell ref="C28:F28"/>
    <mergeCell ref="C17:F17"/>
    <mergeCell ref="C18:F18"/>
    <mergeCell ref="C19:F19"/>
    <mergeCell ref="C20:F20"/>
    <mergeCell ref="C21:F21"/>
    <mergeCell ref="C22:F22"/>
    <mergeCell ref="K12:K13"/>
    <mergeCell ref="L12:L13"/>
    <mergeCell ref="M12:N12"/>
    <mergeCell ref="B1:G1"/>
    <mergeCell ref="B3:D3"/>
    <mergeCell ref="E3:G3"/>
    <mergeCell ref="O12:O13"/>
    <mergeCell ref="P12:Q12"/>
    <mergeCell ref="C15:F15"/>
    <mergeCell ref="B9:R9"/>
    <mergeCell ref="B11:B13"/>
    <mergeCell ref="C11:F13"/>
    <mergeCell ref="G11:G13"/>
    <mergeCell ref="H11:J11"/>
    <mergeCell ref="K11:L11"/>
    <mergeCell ref="M11:N11"/>
    <mergeCell ref="O11:Q11"/>
    <mergeCell ref="R11:R13"/>
    <mergeCell ref="I12:J12"/>
    <mergeCell ref="I3:K3"/>
    <mergeCell ref="B4:D4"/>
    <mergeCell ref="E4:G4"/>
    <mergeCell ref="B5:D5"/>
    <mergeCell ref="E5:G5"/>
    <mergeCell ref="B6:D6"/>
    <mergeCell ref="E6:G6"/>
    <mergeCell ref="B7:D7"/>
    <mergeCell ref="E7:G7"/>
  </mergeCells>
  <conditionalFormatting sqref="I2">
    <cfRule type="cellIs" dxfId="1" priority="1" operator="notEqual">
      <formula>0</formula>
    </cfRule>
  </conditionalFormatting>
  <conditionalFormatting sqref="I3:K3">
    <cfRule type="containsText" dxfId="0" priority="2" operator="containsText" text="Cálculo no validado">
      <formula>NOT(ISERROR(SEARCH("Cálculo no validado",I3)))</formula>
    </cfRule>
  </conditionalFormatting>
  <dataValidations disablePrompts="1" count="1">
    <dataValidation operator="notEqual" allowBlank="1" showInputMessage="1" sqref="I2"/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4"/>
  <sheetViews>
    <sheetView tabSelected="1" topLeftCell="N1" workbookViewId="0">
      <selection activeCell="AD18" sqref="AD18"/>
    </sheetView>
  </sheetViews>
  <sheetFormatPr baseColWidth="10" defaultRowHeight="15" x14ac:dyDescent="0.25"/>
  <cols>
    <col min="7" max="7" width="17.140625" bestFit="1" customWidth="1"/>
    <col min="8" max="8" width="16.28515625" bestFit="1" customWidth="1"/>
    <col min="9" max="9" width="14.5703125" bestFit="1" customWidth="1"/>
    <col min="10" max="10" width="16.28515625" bestFit="1" customWidth="1"/>
    <col min="11" max="11" width="2.7109375" customWidth="1"/>
    <col min="12" max="12" width="15.140625" bestFit="1" customWidth="1"/>
    <col min="13" max="13" width="14.140625" bestFit="1" customWidth="1"/>
    <col min="14" max="15" width="15.140625" bestFit="1" customWidth="1"/>
    <col min="16" max="16" width="14.140625" bestFit="1" customWidth="1"/>
    <col min="17" max="17" width="15.140625" bestFit="1" customWidth="1"/>
    <col min="24" max="24" width="11.85546875" bestFit="1" customWidth="1"/>
  </cols>
  <sheetData>
    <row r="1" spans="1:28" ht="30.75" thickBot="1" x14ac:dyDescent="0.3">
      <c r="G1" s="74" t="s">
        <v>252</v>
      </c>
      <c r="H1" s="75" t="s">
        <v>255</v>
      </c>
      <c r="I1" s="75" t="s">
        <v>256</v>
      </c>
      <c r="J1" s="76" t="s">
        <v>257</v>
      </c>
      <c r="K1" s="51"/>
      <c r="L1" s="157" t="s">
        <v>261</v>
      </c>
      <c r="M1" s="158"/>
      <c r="N1" s="158"/>
      <c r="O1" s="159" t="s">
        <v>262</v>
      </c>
      <c r="P1" s="159"/>
      <c r="Q1" s="160"/>
    </row>
    <row r="2" spans="1:28" ht="30.75" thickBot="1" x14ac:dyDescent="0.3">
      <c r="A2" s="35" t="s">
        <v>27</v>
      </c>
      <c r="B2" s="40" t="s">
        <v>34</v>
      </c>
      <c r="C2" s="86" t="s">
        <v>28</v>
      </c>
      <c r="D2" s="87"/>
      <c r="E2" s="87"/>
      <c r="F2" s="87"/>
      <c r="G2" s="71">
        <f>SUM(G4:G220)</f>
        <v>3813358952</v>
      </c>
      <c r="H2" s="72">
        <f>SUM(H4:H220)</f>
        <v>760061499.74849832</v>
      </c>
      <c r="I2" s="72">
        <f>SUM(I4:I220)</f>
        <v>189426329.2515009</v>
      </c>
      <c r="J2" s="73">
        <f>SUM(J4:J220)</f>
        <v>4762846780.9999981</v>
      </c>
      <c r="K2" s="33"/>
      <c r="L2" s="77" t="s">
        <v>252</v>
      </c>
      <c r="M2" s="78" t="s">
        <v>8</v>
      </c>
      <c r="N2" s="78" t="s">
        <v>257</v>
      </c>
      <c r="O2" s="79" t="s">
        <v>252</v>
      </c>
      <c r="P2" s="79" t="s">
        <v>8</v>
      </c>
      <c r="Q2" s="80" t="s">
        <v>257</v>
      </c>
    </row>
    <row r="3" spans="1:28" ht="11.25" customHeight="1" thickBot="1" x14ac:dyDescent="0.3">
      <c r="A3" s="27"/>
      <c r="B3" s="32"/>
      <c r="C3" s="33"/>
      <c r="D3" s="33"/>
      <c r="E3" s="33"/>
      <c r="F3" s="33"/>
      <c r="G3" s="34"/>
      <c r="H3" s="34"/>
      <c r="I3" s="34"/>
      <c r="J3" s="34"/>
      <c r="K3" s="34"/>
    </row>
    <row r="4" spans="1:28" x14ac:dyDescent="0.25">
      <c r="A4" s="61" t="s">
        <v>481</v>
      </c>
      <c r="B4" s="62" t="s">
        <v>35</v>
      </c>
      <c r="C4" s="156" t="s">
        <v>264</v>
      </c>
      <c r="D4" s="156"/>
      <c r="E4" s="156"/>
      <c r="F4" s="156"/>
      <c r="G4" s="63">
        <v>30666603</v>
      </c>
      <c r="H4" s="63">
        <v>8904337.6901539527</v>
      </c>
      <c r="I4" s="63">
        <v>1015568.517956776</v>
      </c>
      <c r="J4" s="64">
        <f>G4+H4+I4</f>
        <v>40586509.208110735</v>
      </c>
      <c r="K4" s="50"/>
      <c r="L4" s="52">
        <v>30666603</v>
      </c>
      <c r="M4" s="53">
        <v>9919906.208110733</v>
      </c>
      <c r="N4" s="53">
        <v>40586509.208110735</v>
      </c>
      <c r="O4" s="53">
        <f>L4-G4</f>
        <v>0</v>
      </c>
      <c r="P4" s="53">
        <f>M4-H4-I4</f>
        <v>4.3073669075965881E-9</v>
      </c>
      <c r="Q4" s="54">
        <f>N4-J4</f>
        <v>0</v>
      </c>
      <c r="R4">
        <v>1</v>
      </c>
      <c r="S4" t="s">
        <v>264</v>
      </c>
      <c r="T4">
        <v>30666603</v>
      </c>
      <c r="U4">
        <v>8904337.6899999995</v>
      </c>
      <c r="V4">
        <v>1015568.52</v>
      </c>
      <c r="W4">
        <v>40586509</v>
      </c>
      <c r="X4" t="b">
        <f>EXACT(S4,C4)</f>
        <v>1</v>
      </c>
      <c r="Y4" s="46">
        <f>T4-G4</f>
        <v>0</v>
      </c>
      <c r="Z4" s="46">
        <f t="shared" ref="Z4:AB4" si="0">U4-H4</f>
        <v>-1.5395320951938629E-4</v>
      </c>
      <c r="AA4" s="46">
        <f t="shared" si="0"/>
        <v>2.0432240562513471E-3</v>
      </c>
      <c r="AB4" s="46">
        <f t="shared" si="0"/>
        <v>-0.20811073482036591</v>
      </c>
    </row>
    <row r="5" spans="1:28" x14ac:dyDescent="0.25">
      <c r="A5" s="65" t="s">
        <v>481</v>
      </c>
      <c r="B5" s="41" t="s">
        <v>36</v>
      </c>
      <c r="C5" s="84" t="s">
        <v>265</v>
      </c>
      <c r="D5" s="84"/>
      <c r="E5" s="84"/>
      <c r="F5" s="84"/>
      <c r="G5" s="39">
        <v>7247098</v>
      </c>
      <c r="H5" s="39">
        <v>2167202.4606910273</v>
      </c>
      <c r="I5" s="39">
        <v>564710.33436553134</v>
      </c>
      <c r="J5" s="66">
        <f t="shared" ref="J5:J68" si="1">G5+H5+I5</f>
        <v>9979010.7950565591</v>
      </c>
      <c r="K5" s="50"/>
      <c r="L5" s="55">
        <v>7247098</v>
      </c>
      <c r="M5" s="56">
        <v>2731912.7950565601</v>
      </c>
      <c r="N5" s="56">
        <v>9979010.7950565591</v>
      </c>
      <c r="O5" s="56">
        <f t="shared" ref="O5:O68" si="2">L5-G5</f>
        <v>0</v>
      </c>
      <c r="P5" s="56">
        <f t="shared" ref="P5:P68" si="3">M5-H5-I5</f>
        <v>1.3969838619232178E-9</v>
      </c>
      <c r="Q5" s="57">
        <f t="shared" ref="Q5:Q68" si="4">N5-J5</f>
        <v>0</v>
      </c>
      <c r="R5">
        <v>2</v>
      </c>
      <c r="S5" t="s">
        <v>265</v>
      </c>
      <c r="T5">
        <v>7247098</v>
      </c>
      <c r="U5">
        <v>2167202.46</v>
      </c>
      <c r="V5">
        <v>564710.32999999996</v>
      </c>
      <c r="W5">
        <v>9979011</v>
      </c>
      <c r="X5" t="b">
        <f t="shared" ref="X5:X68" si="5">EXACT(S5,C5)</f>
        <v>1</v>
      </c>
      <c r="Y5" s="46">
        <f t="shared" ref="Y5:Y68" si="6">T5-G5</f>
        <v>0</v>
      </c>
      <c r="Z5" s="46">
        <f t="shared" ref="Z5:Z68" si="7">U5-H5</f>
        <v>-6.9102738052606583E-4</v>
      </c>
      <c r="AA5" s="46">
        <f t="shared" ref="AA5:AA68" si="8">V5-I5</f>
        <v>-4.3655313784256577E-3</v>
      </c>
      <c r="AB5" s="46">
        <f t="shared" ref="AB5:AB68" si="9">W5-J5</f>
        <v>0.20494344085454941</v>
      </c>
    </row>
    <row r="6" spans="1:28" x14ac:dyDescent="0.25">
      <c r="A6" s="65" t="s">
        <v>481</v>
      </c>
      <c r="B6" s="41" t="s">
        <v>37</v>
      </c>
      <c r="C6" s="84" t="s">
        <v>266</v>
      </c>
      <c r="D6" s="84"/>
      <c r="E6" s="84"/>
      <c r="F6" s="84"/>
      <c r="G6" s="39">
        <v>29301398</v>
      </c>
      <c r="H6" s="39">
        <v>4224706.5027267644</v>
      </c>
      <c r="I6" s="39">
        <v>1163409.6113674245</v>
      </c>
      <c r="J6" s="66">
        <f t="shared" si="1"/>
        <v>34689514.11409419</v>
      </c>
      <c r="K6" s="50"/>
      <c r="L6" s="55">
        <v>29301398</v>
      </c>
      <c r="M6" s="56">
        <v>5388116.1140941912</v>
      </c>
      <c r="N6" s="56">
        <v>34689514.11409419</v>
      </c>
      <c r="O6" s="56">
        <f t="shared" si="2"/>
        <v>0</v>
      </c>
      <c r="P6" s="56">
        <f t="shared" si="3"/>
        <v>2.3283064365386963E-9</v>
      </c>
      <c r="Q6" s="57">
        <f t="shared" si="4"/>
        <v>0</v>
      </c>
      <c r="R6">
        <v>3</v>
      </c>
      <c r="S6" t="s">
        <v>266</v>
      </c>
      <c r="T6">
        <v>29301398</v>
      </c>
      <c r="U6">
        <v>4224706.5</v>
      </c>
      <c r="V6">
        <v>1163409.6100000001</v>
      </c>
      <c r="W6">
        <v>34689514</v>
      </c>
      <c r="X6" t="b">
        <f t="shared" si="5"/>
        <v>1</v>
      </c>
      <c r="Y6" s="46">
        <f t="shared" si="6"/>
        <v>0</v>
      </c>
      <c r="Z6" s="46">
        <f t="shared" si="7"/>
        <v>-2.7267644181847572E-3</v>
      </c>
      <c r="AA6" s="46">
        <f t="shared" si="8"/>
        <v>-1.3674243818968534E-3</v>
      </c>
      <c r="AB6" s="46">
        <f t="shared" si="9"/>
        <v>-0.11409419029951096</v>
      </c>
    </row>
    <row r="7" spans="1:28" x14ac:dyDescent="0.25">
      <c r="A7" s="65" t="s">
        <v>481</v>
      </c>
      <c r="B7" s="41" t="s">
        <v>38</v>
      </c>
      <c r="C7" s="84" t="s">
        <v>267</v>
      </c>
      <c r="D7" s="84"/>
      <c r="E7" s="84"/>
      <c r="F7" s="84"/>
      <c r="G7" s="39">
        <v>31007644</v>
      </c>
      <c r="H7" s="39">
        <v>10245391.421960829</v>
      </c>
      <c r="I7" s="39">
        <v>576392.21405126224</v>
      </c>
      <c r="J7" s="66">
        <f t="shared" si="1"/>
        <v>41829427.636012092</v>
      </c>
      <c r="K7" s="50"/>
      <c r="L7" s="55">
        <v>31007644</v>
      </c>
      <c r="M7" s="56">
        <v>10821783.636012096</v>
      </c>
      <c r="N7" s="56">
        <v>41829427.636012092</v>
      </c>
      <c r="O7" s="56">
        <f t="shared" si="2"/>
        <v>0</v>
      </c>
      <c r="P7" s="56">
        <f t="shared" si="3"/>
        <v>4.8894435167312622E-9</v>
      </c>
      <c r="Q7" s="57">
        <f t="shared" si="4"/>
        <v>0</v>
      </c>
      <c r="R7">
        <v>4</v>
      </c>
      <c r="S7" t="s">
        <v>267</v>
      </c>
      <c r="T7">
        <v>31007644</v>
      </c>
      <c r="U7">
        <v>10245391.42</v>
      </c>
      <c r="V7">
        <v>576392.21</v>
      </c>
      <c r="W7">
        <v>41829428</v>
      </c>
      <c r="X7" t="b">
        <f t="shared" si="5"/>
        <v>1</v>
      </c>
      <c r="Y7" s="46">
        <f t="shared" si="6"/>
        <v>0</v>
      </c>
      <c r="Z7" s="46">
        <f t="shared" si="7"/>
        <v>-1.9608289003372192E-3</v>
      </c>
      <c r="AA7" s="46">
        <f t="shared" si="8"/>
        <v>-4.051262279972434E-3</v>
      </c>
      <c r="AB7" s="46">
        <f t="shared" si="9"/>
        <v>0.36398790776729584</v>
      </c>
    </row>
    <row r="8" spans="1:28" x14ac:dyDescent="0.25">
      <c r="A8" s="65" t="s">
        <v>481</v>
      </c>
      <c r="B8" s="41" t="s">
        <v>39</v>
      </c>
      <c r="C8" s="84" t="s">
        <v>268</v>
      </c>
      <c r="D8" s="84"/>
      <c r="E8" s="84"/>
      <c r="F8" s="84"/>
      <c r="G8" s="39">
        <v>4052001</v>
      </c>
      <c r="H8" s="39">
        <v>1222762.354313036</v>
      </c>
      <c r="I8" s="39">
        <v>601897.53864606388</v>
      </c>
      <c r="J8" s="66">
        <f t="shared" si="1"/>
        <v>5876660.8929591002</v>
      </c>
      <c r="K8" s="50"/>
      <c r="L8" s="55">
        <v>4052001</v>
      </c>
      <c r="M8" s="56">
        <v>1824659.8929591007</v>
      </c>
      <c r="N8" s="56">
        <v>5876660.8929591002</v>
      </c>
      <c r="O8" s="56">
        <f t="shared" si="2"/>
        <v>0</v>
      </c>
      <c r="P8" s="56">
        <f t="shared" si="3"/>
        <v>0</v>
      </c>
      <c r="Q8" s="57">
        <f t="shared" si="4"/>
        <v>0</v>
      </c>
      <c r="R8">
        <v>5</v>
      </c>
      <c r="S8" t="s">
        <v>268</v>
      </c>
      <c r="T8">
        <v>4052001</v>
      </c>
      <c r="U8">
        <v>1222762.3500000001</v>
      </c>
      <c r="V8">
        <v>601897.54</v>
      </c>
      <c r="W8">
        <v>5876661</v>
      </c>
      <c r="X8" t="b">
        <f t="shared" si="5"/>
        <v>1</v>
      </c>
      <c r="Y8" s="46">
        <f t="shared" si="6"/>
        <v>0</v>
      </c>
      <c r="Z8" s="46">
        <f t="shared" si="7"/>
        <v>-4.3130358681082726E-3</v>
      </c>
      <c r="AA8" s="46">
        <f t="shared" si="8"/>
        <v>1.3539361534640193E-3</v>
      </c>
      <c r="AB8" s="46">
        <f t="shared" si="9"/>
        <v>0.10704089980572462</v>
      </c>
    </row>
    <row r="9" spans="1:28" x14ac:dyDescent="0.25">
      <c r="A9" s="65" t="s">
        <v>481</v>
      </c>
      <c r="B9" s="41" t="s">
        <v>40</v>
      </c>
      <c r="C9" s="84" t="s">
        <v>269</v>
      </c>
      <c r="D9" s="84"/>
      <c r="E9" s="84"/>
      <c r="F9" s="84"/>
      <c r="G9" s="39">
        <v>24713513</v>
      </c>
      <c r="H9" s="39">
        <v>3101415.7713919193</v>
      </c>
      <c r="I9" s="39">
        <v>1531465.44360569</v>
      </c>
      <c r="J9" s="66">
        <f t="shared" si="1"/>
        <v>29346394.214997612</v>
      </c>
      <c r="K9" s="50"/>
      <c r="L9" s="55">
        <v>24713513</v>
      </c>
      <c r="M9" s="56">
        <v>4632881.214997611</v>
      </c>
      <c r="N9" s="56">
        <v>29346394.214997612</v>
      </c>
      <c r="O9" s="56">
        <f t="shared" si="2"/>
        <v>0</v>
      </c>
      <c r="P9" s="56">
        <f t="shared" si="3"/>
        <v>0</v>
      </c>
      <c r="Q9" s="57">
        <f t="shared" si="4"/>
        <v>0</v>
      </c>
      <c r="R9">
        <v>6</v>
      </c>
      <c r="S9" t="s">
        <v>269</v>
      </c>
      <c r="T9">
        <v>24713513</v>
      </c>
      <c r="U9">
        <v>3101415.77</v>
      </c>
      <c r="V9">
        <v>1531465.44</v>
      </c>
      <c r="W9">
        <v>29346394</v>
      </c>
      <c r="X9" t="b">
        <f t="shared" si="5"/>
        <v>1</v>
      </c>
      <c r="Y9" s="46">
        <f t="shared" si="6"/>
        <v>0</v>
      </c>
      <c r="Z9" s="46">
        <f t="shared" si="7"/>
        <v>-1.3919193297624588E-3</v>
      </c>
      <c r="AA9" s="46">
        <f t="shared" si="8"/>
        <v>-3.605690086260438E-3</v>
      </c>
      <c r="AB9" s="46">
        <f t="shared" si="9"/>
        <v>-0.21499761193990707</v>
      </c>
    </row>
    <row r="10" spans="1:28" x14ac:dyDescent="0.25">
      <c r="A10" s="65" t="s">
        <v>481</v>
      </c>
      <c r="B10" s="41" t="s">
        <v>41</v>
      </c>
      <c r="C10" s="84" t="s">
        <v>270</v>
      </c>
      <c r="D10" s="84"/>
      <c r="E10" s="84"/>
      <c r="F10" s="84"/>
      <c r="G10" s="39">
        <v>4788250</v>
      </c>
      <c r="H10" s="39">
        <v>1394571.8371779756</v>
      </c>
      <c r="I10" s="39">
        <v>673464.55757771514</v>
      </c>
      <c r="J10" s="66">
        <f t="shared" si="1"/>
        <v>6856286.3947556904</v>
      </c>
      <c r="K10" s="50"/>
      <c r="L10" s="55">
        <v>4788250</v>
      </c>
      <c r="M10" s="56">
        <v>2068036.3947556913</v>
      </c>
      <c r="N10" s="56">
        <v>6856286.3947556913</v>
      </c>
      <c r="O10" s="56">
        <f t="shared" si="2"/>
        <v>0</v>
      </c>
      <c r="P10" s="56">
        <f t="shared" si="3"/>
        <v>0</v>
      </c>
      <c r="Q10" s="57">
        <f t="shared" si="4"/>
        <v>0</v>
      </c>
      <c r="R10">
        <v>7</v>
      </c>
      <c r="S10" t="s">
        <v>270</v>
      </c>
      <c r="T10">
        <v>4788250</v>
      </c>
      <c r="U10">
        <v>1394571.84</v>
      </c>
      <c r="V10">
        <v>673464.56</v>
      </c>
      <c r="W10">
        <v>6856286</v>
      </c>
      <c r="X10" t="b">
        <f t="shared" si="5"/>
        <v>1</v>
      </c>
      <c r="Y10" s="46">
        <f t="shared" si="6"/>
        <v>0</v>
      </c>
      <c r="Z10" s="46">
        <f t="shared" si="7"/>
        <v>2.8220245148986578E-3</v>
      </c>
      <c r="AA10" s="46">
        <f t="shared" si="8"/>
        <v>2.4222849169746041E-3</v>
      </c>
      <c r="AB10" s="46">
        <f t="shared" si="9"/>
        <v>-0.39475569035857916</v>
      </c>
    </row>
    <row r="11" spans="1:28" x14ac:dyDescent="0.25">
      <c r="A11" s="65" t="s">
        <v>481</v>
      </c>
      <c r="B11" s="41" t="s">
        <v>42</v>
      </c>
      <c r="C11" s="84" t="s">
        <v>271</v>
      </c>
      <c r="D11" s="84"/>
      <c r="E11" s="84"/>
      <c r="F11" s="84"/>
      <c r="G11" s="39">
        <v>7449925</v>
      </c>
      <c r="H11" s="39">
        <v>861950.02145599551</v>
      </c>
      <c r="I11" s="39">
        <v>1621656.9501129058</v>
      </c>
      <c r="J11" s="66">
        <f t="shared" si="1"/>
        <v>9933531.9715689011</v>
      </c>
      <c r="K11" s="50"/>
      <c r="L11" s="55">
        <v>7449925</v>
      </c>
      <c r="M11" s="56">
        <v>2483606.971568902</v>
      </c>
      <c r="N11" s="56">
        <v>9933531.9715689011</v>
      </c>
      <c r="O11" s="56">
        <f t="shared" si="2"/>
        <v>0</v>
      </c>
      <c r="P11" s="56">
        <f t="shared" si="3"/>
        <v>0</v>
      </c>
      <c r="Q11" s="57">
        <f t="shared" si="4"/>
        <v>0</v>
      </c>
      <c r="R11">
        <v>8</v>
      </c>
      <c r="S11" t="s">
        <v>271</v>
      </c>
      <c r="T11">
        <v>7449925</v>
      </c>
      <c r="U11">
        <v>861950.02</v>
      </c>
      <c r="V11">
        <v>1621656.95</v>
      </c>
      <c r="W11">
        <v>9933532</v>
      </c>
      <c r="X11" t="b">
        <f t="shared" si="5"/>
        <v>1</v>
      </c>
      <c r="Y11" s="46">
        <f t="shared" si="6"/>
        <v>0</v>
      </c>
      <c r="Z11" s="46">
        <f t="shared" si="7"/>
        <v>-1.455995487049222E-3</v>
      </c>
      <c r="AA11" s="46">
        <f t="shared" si="8"/>
        <v>-1.1290586553514004E-4</v>
      </c>
      <c r="AB11" s="46">
        <f t="shared" si="9"/>
        <v>2.8431098908185959E-2</v>
      </c>
    </row>
    <row r="12" spans="1:28" x14ac:dyDescent="0.25">
      <c r="A12" s="65" t="s">
        <v>481</v>
      </c>
      <c r="B12" s="41" t="s">
        <v>43</v>
      </c>
      <c r="C12" s="84" t="s">
        <v>272</v>
      </c>
      <c r="D12" s="84"/>
      <c r="E12" s="84"/>
      <c r="F12" s="84"/>
      <c r="G12" s="39">
        <v>1802467</v>
      </c>
      <c r="H12" s="39">
        <v>545999.97395217011</v>
      </c>
      <c r="I12" s="39">
        <v>496621.54735184892</v>
      </c>
      <c r="J12" s="66">
        <f t="shared" si="1"/>
        <v>2845088.5213040188</v>
      </c>
      <c r="K12" s="50"/>
      <c r="L12" s="55">
        <v>1802467</v>
      </c>
      <c r="M12" s="56">
        <v>1042621.5213040193</v>
      </c>
      <c r="N12" s="56">
        <v>2845088.5213040197</v>
      </c>
      <c r="O12" s="56">
        <f t="shared" si="2"/>
        <v>0</v>
      </c>
      <c r="P12" s="56">
        <f t="shared" si="3"/>
        <v>0</v>
      </c>
      <c r="Q12" s="57">
        <f t="shared" si="4"/>
        <v>0</v>
      </c>
      <c r="R12">
        <v>9</v>
      </c>
      <c r="S12" t="s">
        <v>272</v>
      </c>
      <c r="T12">
        <v>1802467</v>
      </c>
      <c r="U12">
        <v>545999.97</v>
      </c>
      <c r="V12">
        <v>496621.55</v>
      </c>
      <c r="W12">
        <v>2845089</v>
      </c>
      <c r="X12" t="b">
        <f t="shared" si="5"/>
        <v>1</v>
      </c>
      <c r="Y12" s="46">
        <f t="shared" si="6"/>
        <v>0</v>
      </c>
      <c r="Z12" s="46">
        <f t="shared" si="7"/>
        <v>-3.9521701401099563E-3</v>
      </c>
      <c r="AA12" s="46">
        <f t="shared" si="8"/>
        <v>2.6481510722078383E-3</v>
      </c>
      <c r="AB12" s="46">
        <f t="shared" si="9"/>
        <v>0.47869598120450974</v>
      </c>
    </row>
    <row r="13" spans="1:28" x14ac:dyDescent="0.25">
      <c r="A13" s="65" t="s">
        <v>481</v>
      </c>
      <c r="B13" s="41" t="s">
        <v>44</v>
      </c>
      <c r="C13" s="84" t="s">
        <v>273</v>
      </c>
      <c r="D13" s="84"/>
      <c r="E13" s="84"/>
      <c r="F13" s="84"/>
      <c r="G13" s="39">
        <v>112027107</v>
      </c>
      <c r="H13" s="39">
        <v>15302623.847398477</v>
      </c>
      <c r="I13" s="39">
        <v>920273.79877685104</v>
      </c>
      <c r="J13" s="66">
        <f t="shared" si="1"/>
        <v>128250004.64617532</v>
      </c>
      <c r="K13" s="50"/>
      <c r="L13" s="55">
        <v>112027107</v>
      </c>
      <c r="M13" s="56">
        <v>16222897.646175334</v>
      </c>
      <c r="N13" s="56">
        <v>128250004.64617534</v>
      </c>
      <c r="O13" s="56">
        <f t="shared" si="2"/>
        <v>0</v>
      </c>
      <c r="P13" s="56">
        <f t="shared" si="3"/>
        <v>6.5192580223083496E-9</v>
      </c>
      <c r="Q13" s="57">
        <f t="shared" si="4"/>
        <v>0</v>
      </c>
      <c r="R13">
        <v>10</v>
      </c>
      <c r="S13" t="s">
        <v>273</v>
      </c>
      <c r="T13">
        <v>112027107</v>
      </c>
      <c r="U13">
        <v>15302623.84</v>
      </c>
      <c r="V13">
        <v>920273.8</v>
      </c>
      <c r="W13">
        <v>128250005</v>
      </c>
      <c r="X13" t="b">
        <f t="shared" si="5"/>
        <v>1</v>
      </c>
      <c r="Y13" s="46">
        <f t="shared" si="6"/>
        <v>0</v>
      </c>
      <c r="Z13" s="46">
        <f t="shared" si="7"/>
        <v>-7.3984768241643906E-3</v>
      </c>
      <c r="AA13" s="46">
        <f t="shared" si="8"/>
        <v>1.2231490109115839E-3</v>
      </c>
      <c r="AB13" s="46">
        <f t="shared" si="9"/>
        <v>0.3538246750831604</v>
      </c>
    </row>
    <row r="14" spans="1:28" x14ac:dyDescent="0.25">
      <c r="A14" s="65" t="s">
        <v>481</v>
      </c>
      <c r="B14" s="41" t="s">
        <v>45</v>
      </c>
      <c r="C14" s="84" t="s">
        <v>274</v>
      </c>
      <c r="D14" s="84"/>
      <c r="E14" s="84"/>
      <c r="F14" s="84"/>
      <c r="G14" s="39">
        <v>1934096</v>
      </c>
      <c r="H14" s="39">
        <v>571080.59950216336</v>
      </c>
      <c r="I14" s="39">
        <v>574442.80164561106</v>
      </c>
      <c r="J14" s="66">
        <f t="shared" si="1"/>
        <v>3079619.4011477744</v>
      </c>
      <c r="K14" s="50"/>
      <c r="L14" s="55">
        <v>1934096</v>
      </c>
      <c r="M14" s="56">
        <v>1145523.4011477749</v>
      </c>
      <c r="N14" s="56">
        <v>3079619.4011477749</v>
      </c>
      <c r="O14" s="56">
        <f t="shared" si="2"/>
        <v>0</v>
      </c>
      <c r="P14" s="56">
        <f t="shared" si="3"/>
        <v>0</v>
      </c>
      <c r="Q14" s="57">
        <f t="shared" si="4"/>
        <v>0</v>
      </c>
      <c r="R14">
        <v>11</v>
      </c>
      <c r="S14" t="s">
        <v>274</v>
      </c>
      <c r="T14">
        <v>1934096</v>
      </c>
      <c r="U14">
        <v>571080.6</v>
      </c>
      <c r="V14">
        <v>574442.80000000005</v>
      </c>
      <c r="W14">
        <v>3079619</v>
      </c>
      <c r="X14" t="b">
        <f t="shared" si="5"/>
        <v>1</v>
      </c>
      <c r="Y14" s="46">
        <f t="shared" si="6"/>
        <v>0</v>
      </c>
      <c r="Z14" s="46">
        <f t="shared" si="7"/>
        <v>4.9783661961555481E-4</v>
      </c>
      <c r="AA14" s="46">
        <f t="shared" si="8"/>
        <v>-1.645611017011106E-3</v>
      </c>
      <c r="AB14" s="46">
        <f t="shared" si="9"/>
        <v>-0.40114777442067862</v>
      </c>
    </row>
    <row r="15" spans="1:28" x14ac:dyDescent="0.25">
      <c r="A15" s="65" t="s">
        <v>481</v>
      </c>
      <c r="B15" s="41" t="s">
        <v>46</v>
      </c>
      <c r="C15" s="84" t="s">
        <v>275</v>
      </c>
      <c r="D15" s="84"/>
      <c r="E15" s="84"/>
      <c r="F15" s="84"/>
      <c r="G15" s="39">
        <v>9824014</v>
      </c>
      <c r="H15" s="39">
        <v>1222672.9950046726</v>
      </c>
      <c r="I15" s="39">
        <v>897310.22421156848</v>
      </c>
      <c r="J15" s="66">
        <f t="shared" si="1"/>
        <v>11943997.219216241</v>
      </c>
      <c r="K15" s="50"/>
      <c r="L15" s="55">
        <v>9824014</v>
      </c>
      <c r="M15" s="56">
        <v>2119983.219216242</v>
      </c>
      <c r="N15" s="56">
        <v>11943997.219216241</v>
      </c>
      <c r="O15" s="56">
        <f t="shared" si="2"/>
        <v>0</v>
      </c>
      <c r="P15" s="56">
        <f t="shared" si="3"/>
        <v>9.3132257461547852E-10</v>
      </c>
      <c r="Q15" s="57">
        <f t="shared" si="4"/>
        <v>0</v>
      </c>
      <c r="R15">
        <v>12</v>
      </c>
      <c r="S15" t="s">
        <v>275</v>
      </c>
      <c r="T15">
        <v>9824014</v>
      </c>
      <c r="U15">
        <v>1222672.99</v>
      </c>
      <c r="V15">
        <v>897310.22</v>
      </c>
      <c r="W15">
        <v>11943997</v>
      </c>
      <c r="X15" t="b">
        <f t="shared" si="5"/>
        <v>1</v>
      </c>
      <c r="Y15" s="46">
        <f t="shared" si="6"/>
        <v>0</v>
      </c>
      <c r="Z15" s="46">
        <f t="shared" si="7"/>
        <v>-5.0046725664287806E-3</v>
      </c>
      <c r="AA15" s="46">
        <f t="shared" si="8"/>
        <v>-4.2115685064345598E-3</v>
      </c>
      <c r="AB15" s="46">
        <f t="shared" si="9"/>
        <v>-0.21921624056994915</v>
      </c>
    </row>
    <row r="16" spans="1:28" x14ac:dyDescent="0.25">
      <c r="A16" s="65" t="s">
        <v>481</v>
      </c>
      <c r="B16" s="41" t="s">
        <v>47</v>
      </c>
      <c r="C16" s="84" t="s">
        <v>276</v>
      </c>
      <c r="D16" s="84"/>
      <c r="E16" s="84"/>
      <c r="F16" s="84"/>
      <c r="G16" s="39">
        <v>6524428</v>
      </c>
      <c r="H16" s="39">
        <v>4161829.882904991</v>
      </c>
      <c r="I16" s="39">
        <v>533615.48877097759</v>
      </c>
      <c r="J16" s="66">
        <f t="shared" si="1"/>
        <v>11219873.371675968</v>
      </c>
      <c r="K16" s="50"/>
      <c r="L16" s="55">
        <v>6524428</v>
      </c>
      <c r="M16" s="56">
        <v>4695445.37167597</v>
      </c>
      <c r="N16" s="56">
        <v>11219873.37167597</v>
      </c>
      <c r="O16" s="56">
        <f t="shared" si="2"/>
        <v>0</v>
      </c>
      <c r="P16" s="56">
        <f t="shared" si="3"/>
        <v>1.3969838619232178E-9</v>
      </c>
      <c r="Q16" s="57">
        <f t="shared" si="4"/>
        <v>0</v>
      </c>
      <c r="R16">
        <v>13</v>
      </c>
      <c r="S16" t="s">
        <v>276</v>
      </c>
      <c r="T16">
        <v>6524428</v>
      </c>
      <c r="U16">
        <v>4161829.88</v>
      </c>
      <c r="V16">
        <v>533615.49</v>
      </c>
      <c r="W16">
        <v>11219873</v>
      </c>
      <c r="X16" t="b">
        <f t="shared" si="5"/>
        <v>1</v>
      </c>
      <c r="Y16" s="46">
        <f t="shared" si="6"/>
        <v>0</v>
      </c>
      <c r="Z16" s="46">
        <f t="shared" si="7"/>
        <v>-2.904991153627634E-3</v>
      </c>
      <c r="AA16" s="46">
        <f t="shared" si="8"/>
        <v>1.2290223967283964E-3</v>
      </c>
      <c r="AB16" s="46">
        <f t="shared" si="9"/>
        <v>-0.37167596817016602</v>
      </c>
    </row>
    <row r="17" spans="1:28" x14ac:dyDescent="0.25">
      <c r="A17" s="65" t="s">
        <v>481</v>
      </c>
      <c r="B17" s="41" t="s">
        <v>48</v>
      </c>
      <c r="C17" s="84" t="s">
        <v>277</v>
      </c>
      <c r="D17" s="84"/>
      <c r="E17" s="84"/>
      <c r="F17" s="84"/>
      <c r="G17" s="39">
        <v>6080568</v>
      </c>
      <c r="H17" s="39">
        <v>2091354.1536438102</v>
      </c>
      <c r="I17" s="39">
        <v>647926.45510656992</v>
      </c>
      <c r="J17" s="66">
        <f t="shared" si="1"/>
        <v>8819848.6087503806</v>
      </c>
      <c r="K17" s="50"/>
      <c r="L17" s="55">
        <v>6080568</v>
      </c>
      <c r="M17" s="56">
        <v>2739280.608750381</v>
      </c>
      <c r="N17" s="56">
        <v>8819848.6087503806</v>
      </c>
      <c r="O17" s="56">
        <f t="shared" si="2"/>
        <v>0</v>
      </c>
      <c r="P17" s="56">
        <f t="shared" si="3"/>
        <v>9.3132257461547852E-10</v>
      </c>
      <c r="Q17" s="57">
        <f t="shared" si="4"/>
        <v>0</v>
      </c>
      <c r="R17">
        <v>14</v>
      </c>
      <c r="S17" t="s">
        <v>277</v>
      </c>
      <c r="T17">
        <v>6080568</v>
      </c>
      <c r="U17">
        <v>2091354.15</v>
      </c>
      <c r="V17">
        <v>647926.44999999995</v>
      </c>
      <c r="W17">
        <v>8819849</v>
      </c>
      <c r="X17" t="b">
        <f t="shared" si="5"/>
        <v>1</v>
      </c>
      <c r="Y17" s="46">
        <f t="shared" si="6"/>
        <v>0</v>
      </c>
      <c r="Z17" s="46">
        <f t="shared" si="7"/>
        <v>-3.6438102833926678E-3</v>
      </c>
      <c r="AA17" s="46">
        <f t="shared" si="8"/>
        <v>-5.106569966301322E-3</v>
      </c>
      <c r="AB17" s="46">
        <f t="shared" si="9"/>
        <v>0.39124961942434311</v>
      </c>
    </row>
    <row r="18" spans="1:28" x14ac:dyDescent="0.25">
      <c r="A18" s="65" t="s">
        <v>481</v>
      </c>
      <c r="B18" s="41" t="s">
        <v>49</v>
      </c>
      <c r="C18" s="84" t="s">
        <v>278</v>
      </c>
      <c r="D18" s="84"/>
      <c r="E18" s="84"/>
      <c r="F18" s="84"/>
      <c r="G18" s="39">
        <v>24383064</v>
      </c>
      <c r="H18" s="39">
        <v>9742784.8055539392</v>
      </c>
      <c r="I18" s="39">
        <v>1035670.3494066255</v>
      </c>
      <c r="J18" s="66">
        <f t="shared" si="1"/>
        <v>35161519.154960565</v>
      </c>
      <c r="K18" s="50"/>
      <c r="L18" s="55">
        <v>24383064</v>
      </c>
      <c r="M18" s="56">
        <v>10778455.154960569</v>
      </c>
      <c r="N18" s="56">
        <v>35161519.154960565</v>
      </c>
      <c r="O18" s="56">
        <f t="shared" si="2"/>
        <v>0</v>
      </c>
      <c r="P18" s="56">
        <f t="shared" si="3"/>
        <v>4.3073669075965881E-9</v>
      </c>
      <c r="Q18" s="57">
        <f t="shared" si="4"/>
        <v>0</v>
      </c>
      <c r="R18">
        <v>15</v>
      </c>
      <c r="S18" t="s">
        <v>278</v>
      </c>
      <c r="T18">
        <v>24383064</v>
      </c>
      <c r="U18">
        <v>9742784.8000000007</v>
      </c>
      <c r="V18">
        <v>1035670.35</v>
      </c>
      <c r="W18">
        <v>35161519</v>
      </c>
      <c r="X18" t="b">
        <f t="shared" si="5"/>
        <v>1</v>
      </c>
      <c r="Y18" s="46">
        <f t="shared" si="6"/>
        <v>0</v>
      </c>
      <c r="Z18" s="46">
        <f t="shared" si="7"/>
        <v>-5.5539384484291077E-3</v>
      </c>
      <c r="AA18" s="46">
        <f t="shared" si="8"/>
        <v>5.9337448328733444E-4</v>
      </c>
      <c r="AB18" s="46">
        <f t="shared" si="9"/>
        <v>-0.15496056526899338</v>
      </c>
    </row>
    <row r="19" spans="1:28" x14ac:dyDescent="0.25">
      <c r="A19" s="65" t="s">
        <v>481</v>
      </c>
      <c r="B19" s="41" t="s">
        <v>50</v>
      </c>
      <c r="C19" s="84" t="s">
        <v>279</v>
      </c>
      <c r="D19" s="84"/>
      <c r="E19" s="84"/>
      <c r="F19" s="84"/>
      <c r="G19" s="39">
        <v>7535851</v>
      </c>
      <c r="H19" s="39">
        <v>1377987.910465668</v>
      </c>
      <c r="I19" s="39">
        <v>651233.82955226954</v>
      </c>
      <c r="J19" s="66">
        <f t="shared" si="1"/>
        <v>9565072.7400179394</v>
      </c>
      <c r="K19" s="50"/>
      <c r="L19" s="55">
        <v>7535851</v>
      </c>
      <c r="M19" s="56">
        <v>2029221.7400179382</v>
      </c>
      <c r="N19" s="56">
        <v>9565072.7400179394</v>
      </c>
      <c r="O19" s="56">
        <f t="shared" si="2"/>
        <v>0</v>
      </c>
      <c r="P19" s="56">
        <f t="shared" si="3"/>
        <v>0</v>
      </c>
      <c r="Q19" s="57">
        <f t="shared" si="4"/>
        <v>0</v>
      </c>
      <c r="R19">
        <v>16</v>
      </c>
      <c r="S19" t="s">
        <v>279</v>
      </c>
      <c r="T19">
        <v>7535851</v>
      </c>
      <c r="U19">
        <v>1377987.91</v>
      </c>
      <c r="V19">
        <v>651233.82999999996</v>
      </c>
      <c r="W19">
        <v>9565073</v>
      </c>
      <c r="X19" t="b">
        <f t="shared" si="5"/>
        <v>1</v>
      </c>
      <c r="Y19" s="46">
        <f t="shared" si="6"/>
        <v>0</v>
      </c>
      <c r="Z19" s="46">
        <f t="shared" si="7"/>
        <v>-4.6566803939640522E-4</v>
      </c>
      <c r="AA19" s="46">
        <f t="shared" si="8"/>
        <v>4.4773041736334562E-4</v>
      </c>
      <c r="AB19" s="46">
        <f t="shared" si="9"/>
        <v>0.25998206064105034</v>
      </c>
    </row>
    <row r="20" spans="1:28" x14ac:dyDescent="0.25">
      <c r="A20" s="65" t="s">
        <v>481</v>
      </c>
      <c r="B20" s="41" t="s">
        <v>51</v>
      </c>
      <c r="C20" s="84" t="s">
        <v>280</v>
      </c>
      <c r="D20" s="84"/>
      <c r="E20" s="84"/>
      <c r="F20" s="84"/>
      <c r="G20" s="39">
        <v>31238448</v>
      </c>
      <c r="H20" s="39">
        <v>4579981.1629762175</v>
      </c>
      <c r="I20" s="39">
        <v>1195879.9764726593</v>
      </c>
      <c r="J20" s="66">
        <f t="shared" si="1"/>
        <v>37014309.139448881</v>
      </c>
      <c r="K20" s="50"/>
      <c r="L20" s="55">
        <v>31238448</v>
      </c>
      <c r="M20" s="56">
        <v>5775861.1394488793</v>
      </c>
      <c r="N20" s="56">
        <v>37014309.139448881</v>
      </c>
      <c r="O20" s="56">
        <f t="shared" si="2"/>
        <v>0</v>
      </c>
      <c r="P20" s="56">
        <f t="shared" si="3"/>
        <v>2.5611370801925659E-9</v>
      </c>
      <c r="Q20" s="57">
        <f t="shared" si="4"/>
        <v>0</v>
      </c>
      <c r="R20">
        <v>17</v>
      </c>
      <c r="S20" t="s">
        <v>280</v>
      </c>
      <c r="T20">
        <v>31238448</v>
      </c>
      <c r="U20">
        <v>4579981.16</v>
      </c>
      <c r="V20">
        <v>1195879.98</v>
      </c>
      <c r="W20">
        <v>37014309</v>
      </c>
      <c r="X20" t="b">
        <f t="shared" si="5"/>
        <v>1</v>
      </c>
      <c r="Y20" s="46">
        <f t="shared" si="6"/>
        <v>0</v>
      </c>
      <c r="Z20" s="46">
        <f t="shared" si="7"/>
        <v>-2.9762173071503639E-3</v>
      </c>
      <c r="AA20" s="46">
        <f t="shared" si="8"/>
        <v>3.5273407120257616E-3</v>
      </c>
      <c r="AB20" s="46">
        <f t="shared" si="9"/>
        <v>-0.13944888114929199</v>
      </c>
    </row>
    <row r="21" spans="1:28" x14ac:dyDescent="0.25">
      <c r="A21" s="65" t="s">
        <v>481</v>
      </c>
      <c r="B21" s="41" t="s">
        <v>52</v>
      </c>
      <c r="C21" s="84" t="s">
        <v>281</v>
      </c>
      <c r="D21" s="84"/>
      <c r="E21" s="84"/>
      <c r="F21" s="84"/>
      <c r="G21" s="39">
        <v>5538963</v>
      </c>
      <c r="H21" s="39">
        <v>1239983.2479072225</v>
      </c>
      <c r="I21" s="39">
        <v>661693.27115265606</v>
      </c>
      <c r="J21" s="66">
        <f t="shared" si="1"/>
        <v>7440639.5190598778</v>
      </c>
      <c r="K21" s="50"/>
      <c r="L21" s="55">
        <v>5538963</v>
      </c>
      <c r="M21" s="56">
        <v>1901676.5190598792</v>
      </c>
      <c r="N21" s="56">
        <v>7440639.5190598797</v>
      </c>
      <c r="O21" s="56">
        <f t="shared" si="2"/>
        <v>0</v>
      </c>
      <c r="P21" s="56">
        <f t="shared" si="3"/>
        <v>0</v>
      </c>
      <c r="Q21" s="57">
        <f t="shared" si="4"/>
        <v>0</v>
      </c>
      <c r="R21">
        <v>18</v>
      </c>
      <c r="S21" t="s">
        <v>281</v>
      </c>
      <c r="T21">
        <v>5538963</v>
      </c>
      <c r="U21">
        <v>1239983.25</v>
      </c>
      <c r="V21">
        <v>661693.27</v>
      </c>
      <c r="W21">
        <v>7440640</v>
      </c>
      <c r="X21" t="b">
        <f t="shared" si="5"/>
        <v>1</v>
      </c>
      <c r="Y21" s="46">
        <f t="shared" si="6"/>
        <v>0</v>
      </c>
      <c r="Z21" s="46">
        <f t="shared" si="7"/>
        <v>2.092777518555522E-3</v>
      </c>
      <c r="AA21" s="46">
        <f t="shared" si="8"/>
        <v>-1.1526560410857201E-3</v>
      </c>
      <c r="AB21" s="46">
        <f t="shared" si="9"/>
        <v>0.48094012215733528</v>
      </c>
    </row>
    <row r="22" spans="1:28" x14ac:dyDescent="0.25">
      <c r="A22" s="65" t="s">
        <v>481</v>
      </c>
      <c r="B22" s="41" t="s">
        <v>53</v>
      </c>
      <c r="C22" s="84" t="s">
        <v>282</v>
      </c>
      <c r="D22" s="84"/>
      <c r="E22" s="84"/>
      <c r="F22" s="84"/>
      <c r="G22" s="39">
        <v>52336695</v>
      </c>
      <c r="H22" s="39">
        <v>15232836.620877944</v>
      </c>
      <c r="I22" s="39">
        <v>774260.22724450007</v>
      </c>
      <c r="J22" s="66">
        <f t="shared" si="1"/>
        <v>68343791.848122448</v>
      </c>
      <c r="K22" s="50"/>
      <c r="L22" s="55">
        <v>52336695</v>
      </c>
      <c r="M22" s="56">
        <v>16007096.848122451</v>
      </c>
      <c r="N22" s="56">
        <v>68343791.848122448</v>
      </c>
      <c r="O22" s="56">
        <f t="shared" si="2"/>
        <v>0</v>
      </c>
      <c r="P22" s="56">
        <f t="shared" si="3"/>
        <v>7.4505805969238281E-9</v>
      </c>
      <c r="Q22" s="57">
        <f t="shared" si="4"/>
        <v>0</v>
      </c>
      <c r="R22">
        <v>19</v>
      </c>
      <c r="S22" t="s">
        <v>282</v>
      </c>
      <c r="T22">
        <v>52336695</v>
      </c>
      <c r="U22">
        <v>15232836.619999999</v>
      </c>
      <c r="V22">
        <v>774260.23</v>
      </c>
      <c r="W22">
        <v>68343792</v>
      </c>
      <c r="X22" t="b">
        <f t="shared" si="5"/>
        <v>1</v>
      </c>
      <c r="Y22" s="46">
        <f t="shared" si="6"/>
        <v>0</v>
      </c>
      <c r="Z22" s="46">
        <f t="shared" si="7"/>
        <v>-8.7794475257396698E-4</v>
      </c>
      <c r="AA22" s="46">
        <f t="shared" si="8"/>
        <v>2.7554999105632305E-3</v>
      </c>
      <c r="AB22" s="46">
        <f t="shared" si="9"/>
        <v>0.15187755227088928</v>
      </c>
    </row>
    <row r="23" spans="1:28" x14ac:dyDescent="0.25">
      <c r="A23" s="65" t="s">
        <v>481</v>
      </c>
      <c r="B23" s="41" t="s">
        <v>54</v>
      </c>
      <c r="C23" s="84" t="s">
        <v>283</v>
      </c>
      <c r="D23" s="84"/>
      <c r="E23" s="84"/>
      <c r="F23" s="84"/>
      <c r="G23" s="39">
        <v>3635822</v>
      </c>
      <c r="H23" s="39">
        <v>1905833.8349632139</v>
      </c>
      <c r="I23" s="39">
        <v>871213.78480970347</v>
      </c>
      <c r="J23" s="66">
        <f t="shared" si="1"/>
        <v>6412869.6197729167</v>
      </c>
      <c r="K23" s="50"/>
      <c r="L23" s="55">
        <v>3635822</v>
      </c>
      <c r="M23" s="56">
        <v>2777047.6197729185</v>
      </c>
      <c r="N23" s="56">
        <v>6412869.6197729185</v>
      </c>
      <c r="O23" s="56">
        <f t="shared" si="2"/>
        <v>0</v>
      </c>
      <c r="P23" s="56">
        <f t="shared" si="3"/>
        <v>1.1641532182693481E-9</v>
      </c>
      <c r="Q23" s="57">
        <f t="shared" si="4"/>
        <v>0</v>
      </c>
      <c r="R23">
        <v>20</v>
      </c>
      <c r="S23" t="s">
        <v>283</v>
      </c>
      <c r="T23">
        <v>3635822</v>
      </c>
      <c r="U23">
        <v>1905833.83</v>
      </c>
      <c r="V23">
        <v>871213.78</v>
      </c>
      <c r="W23">
        <v>6412870</v>
      </c>
      <c r="X23" t="b">
        <f t="shared" si="5"/>
        <v>1</v>
      </c>
      <c r="Y23" s="46">
        <f t="shared" si="6"/>
        <v>0</v>
      </c>
      <c r="Z23" s="46">
        <f t="shared" si="7"/>
        <v>-4.9632138106971979E-3</v>
      </c>
      <c r="AA23" s="46">
        <f t="shared" si="8"/>
        <v>-4.8097034450620413E-3</v>
      </c>
      <c r="AB23" s="46">
        <f t="shared" si="9"/>
        <v>0.38022708334028721</v>
      </c>
    </row>
    <row r="24" spans="1:28" x14ac:dyDescent="0.25">
      <c r="A24" s="65" t="s">
        <v>481</v>
      </c>
      <c r="B24" s="41" t="s">
        <v>55</v>
      </c>
      <c r="C24" s="84" t="s">
        <v>284</v>
      </c>
      <c r="D24" s="84"/>
      <c r="E24" s="84"/>
      <c r="F24" s="84"/>
      <c r="G24" s="39">
        <v>601849</v>
      </c>
      <c r="H24" s="39">
        <v>247040.13047578107</v>
      </c>
      <c r="I24" s="39">
        <v>469172.3572703941</v>
      </c>
      <c r="J24" s="66">
        <f t="shared" si="1"/>
        <v>1318061.4877461751</v>
      </c>
      <c r="K24" s="50"/>
      <c r="L24" s="55">
        <v>601849</v>
      </c>
      <c r="M24" s="56">
        <v>716212.48774617538</v>
      </c>
      <c r="N24" s="56">
        <v>1318061.4877461754</v>
      </c>
      <c r="O24" s="56">
        <f t="shared" si="2"/>
        <v>0</v>
      </c>
      <c r="P24" s="56">
        <f t="shared" si="3"/>
        <v>0</v>
      </c>
      <c r="Q24" s="57">
        <f t="shared" si="4"/>
        <v>0</v>
      </c>
      <c r="R24">
        <v>21</v>
      </c>
      <c r="S24" t="s">
        <v>284</v>
      </c>
      <c r="T24">
        <v>601849</v>
      </c>
      <c r="U24">
        <v>247040.13</v>
      </c>
      <c r="V24">
        <v>469172.36</v>
      </c>
      <c r="W24">
        <v>1318061</v>
      </c>
      <c r="X24" t="b">
        <f t="shared" si="5"/>
        <v>1</v>
      </c>
      <c r="Y24" s="46">
        <f t="shared" si="6"/>
        <v>0</v>
      </c>
      <c r="Z24" s="46">
        <f t="shared" si="7"/>
        <v>-4.757810675073415E-4</v>
      </c>
      <c r="AA24" s="46">
        <f t="shared" si="8"/>
        <v>2.7296058833599091E-3</v>
      </c>
      <c r="AB24" s="46">
        <f t="shared" si="9"/>
        <v>-0.48774617514573038</v>
      </c>
    </row>
    <row r="25" spans="1:28" x14ac:dyDescent="0.25">
      <c r="A25" s="65" t="s">
        <v>481</v>
      </c>
      <c r="B25" s="41" t="s">
        <v>56</v>
      </c>
      <c r="C25" s="84" t="s">
        <v>285</v>
      </c>
      <c r="D25" s="84"/>
      <c r="E25" s="84"/>
      <c r="F25" s="84"/>
      <c r="G25" s="39">
        <v>18021413</v>
      </c>
      <c r="H25" s="39">
        <v>1964802.7092550062</v>
      </c>
      <c r="I25" s="39">
        <v>1001240.3998100917</v>
      </c>
      <c r="J25" s="66">
        <f t="shared" si="1"/>
        <v>20987456.109065097</v>
      </c>
      <c r="K25" s="50"/>
      <c r="L25" s="55">
        <v>18021413</v>
      </c>
      <c r="M25" s="56">
        <v>2966043.1090650992</v>
      </c>
      <c r="N25" s="56">
        <v>20987456.109065097</v>
      </c>
      <c r="O25" s="56">
        <f t="shared" si="2"/>
        <v>0</v>
      </c>
      <c r="P25" s="56">
        <f t="shared" si="3"/>
        <v>1.280568540096283E-9</v>
      </c>
      <c r="Q25" s="57">
        <f t="shared" si="4"/>
        <v>0</v>
      </c>
      <c r="R25">
        <v>22</v>
      </c>
      <c r="S25" t="s">
        <v>285</v>
      </c>
      <c r="T25">
        <v>18021413</v>
      </c>
      <c r="U25">
        <v>1964802.71</v>
      </c>
      <c r="V25">
        <v>1001240.4</v>
      </c>
      <c r="W25">
        <v>20987456</v>
      </c>
      <c r="X25" t="b">
        <f t="shared" si="5"/>
        <v>1</v>
      </c>
      <c r="Y25" s="46">
        <f t="shared" si="6"/>
        <v>0</v>
      </c>
      <c r="Z25" s="46">
        <f t="shared" si="7"/>
        <v>7.4499379843473434E-4</v>
      </c>
      <c r="AA25" s="46">
        <f t="shared" si="8"/>
        <v>1.8990831449627876E-4</v>
      </c>
      <c r="AB25" s="46">
        <f t="shared" si="9"/>
        <v>-0.10906509682536125</v>
      </c>
    </row>
    <row r="26" spans="1:28" x14ac:dyDescent="0.25">
      <c r="A26" s="65" t="s">
        <v>481</v>
      </c>
      <c r="B26" s="41" t="s">
        <v>57</v>
      </c>
      <c r="C26" s="84" t="s">
        <v>286</v>
      </c>
      <c r="D26" s="84"/>
      <c r="E26" s="84"/>
      <c r="F26" s="84"/>
      <c r="G26" s="39">
        <v>13622861</v>
      </c>
      <c r="H26" s="39">
        <v>4390504.8863290269</v>
      </c>
      <c r="I26" s="39">
        <v>646127.11051373498</v>
      </c>
      <c r="J26" s="66">
        <f t="shared" si="1"/>
        <v>18659492.996842761</v>
      </c>
      <c r="K26" s="50"/>
      <c r="L26" s="55">
        <v>13622861</v>
      </c>
      <c r="M26" s="56">
        <v>5036631.9968427643</v>
      </c>
      <c r="N26" s="56">
        <v>18659492.996842764</v>
      </c>
      <c r="O26" s="56">
        <f t="shared" si="2"/>
        <v>0</v>
      </c>
      <c r="P26" s="56">
        <f t="shared" si="3"/>
        <v>2.4447217583656311E-9</v>
      </c>
      <c r="Q26" s="57">
        <f t="shared" si="4"/>
        <v>0</v>
      </c>
      <c r="R26">
        <v>23</v>
      </c>
      <c r="S26" t="s">
        <v>286</v>
      </c>
      <c r="T26">
        <v>13622861</v>
      </c>
      <c r="U26">
        <v>4390504.8899999997</v>
      </c>
      <c r="V26">
        <v>646127.11</v>
      </c>
      <c r="W26">
        <v>18659493</v>
      </c>
      <c r="X26" t="b">
        <f t="shared" si="5"/>
        <v>1</v>
      </c>
      <c r="Y26" s="46">
        <f t="shared" si="6"/>
        <v>0</v>
      </c>
      <c r="Z26" s="46">
        <f t="shared" si="7"/>
        <v>3.6709727719426155E-3</v>
      </c>
      <c r="AA26" s="46">
        <f t="shared" si="8"/>
        <v>-5.1373499445617199E-4</v>
      </c>
      <c r="AB26" s="46">
        <f t="shared" si="9"/>
        <v>3.1572394073009491E-3</v>
      </c>
    </row>
    <row r="27" spans="1:28" x14ac:dyDescent="0.25">
      <c r="A27" s="65" t="s">
        <v>481</v>
      </c>
      <c r="B27" s="41" t="s">
        <v>58</v>
      </c>
      <c r="C27" s="84" t="s">
        <v>287</v>
      </c>
      <c r="D27" s="84"/>
      <c r="E27" s="84"/>
      <c r="F27" s="84"/>
      <c r="G27" s="39">
        <v>964114</v>
      </c>
      <c r="H27" s="39">
        <v>270461.79697057704</v>
      </c>
      <c r="I27" s="39">
        <v>419213.6240958065</v>
      </c>
      <c r="J27" s="66">
        <f t="shared" si="1"/>
        <v>1653789.4210663834</v>
      </c>
      <c r="K27" s="50"/>
      <c r="L27" s="55">
        <v>964114</v>
      </c>
      <c r="M27" s="56">
        <v>689675.42106638371</v>
      </c>
      <c r="N27" s="56">
        <v>1653789.4210663836</v>
      </c>
      <c r="O27" s="56">
        <f t="shared" si="2"/>
        <v>0</v>
      </c>
      <c r="P27" s="56">
        <f t="shared" si="3"/>
        <v>0</v>
      </c>
      <c r="Q27" s="57">
        <f t="shared" si="4"/>
        <v>0</v>
      </c>
      <c r="R27">
        <v>24</v>
      </c>
      <c r="S27" t="s">
        <v>287</v>
      </c>
      <c r="T27">
        <v>964114</v>
      </c>
      <c r="U27">
        <v>270461.8</v>
      </c>
      <c r="V27">
        <v>419213.62</v>
      </c>
      <c r="W27">
        <v>1653789</v>
      </c>
      <c r="X27" t="b">
        <f t="shared" si="5"/>
        <v>1</v>
      </c>
      <c r="Y27" s="46">
        <f t="shared" si="6"/>
        <v>0</v>
      </c>
      <c r="Z27" s="46">
        <f t="shared" si="7"/>
        <v>3.0294229509308934E-3</v>
      </c>
      <c r="AA27" s="46">
        <f t="shared" si="8"/>
        <v>-4.0958065073937178E-3</v>
      </c>
      <c r="AB27" s="46">
        <f t="shared" si="9"/>
        <v>-0.4210663833655417</v>
      </c>
    </row>
    <row r="28" spans="1:28" x14ac:dyDescent="0.25">
      <c r="A28" s="65" t="s">
        <v>481</v>
      </c>
      <c r="B28" s="41" t="s">
        <v>59</v>
      </c>
      <c r="C28" s="84" t="s">
        <v>288</v>
      </c>
      <c r="D28" s="84"/>
      <c r="E28" s="84"/>
      <c r="F28" s="84"/>
      <c r="G28" s="39">
        <v>7226735</v>
      </c>
      <c r="H28" s="39">
        <v>2206021.795666473</v>
      </c>
      <c r="I28" s="39">
        <v>520061.08464444207</v>
      </c>
      <c r="J28" s="66">
        <f t="shared" si="1"/>
        <v>9952817.8803109154</v>
      </c>
      <c r="K28" s="50"/>
      <c r="L28" s="55">
        <v>7226735</v>
      </c>
      <c r="M28" s="56">
        <v>2726082.8803109163</v>
      </c>
      <c r="N28" s="56">
        <v>9952817.8803109173</v>
      </c>
      <c r="O28" s="56">
        <f t="shared" si="2"/>
        <v>0</v>
      </c>
      <c r="P28" s="56">
        <f t="shared" si="3"/>
        <v>1.280568540096283E-9</v>
      </c>
      <c r="Q28" s="57">
        <f t="shared" si="4"/>
        <v>0</v>
      </c>
      <c r="R28">
        <v>25</v>
      </c>
      <c r="S28" t="s">
        <v>288</v>
      </c>
      <c r="T28">
        <v>7226735</v>
      </c>
      <c r="U28">
        <v>2206021.7999999998</v>
      </c>
      <c r="V28">
        <v>520061.08</v>
      </c>
      <c r="W28">
        <v>9952818</v>
      </c>
      <c r="X28" t="b">
        <f t="shared" si="5"/>
        <v>1</v>
      </c>
      <c r="Y28" s="46">
        <f t="shared" si="6"/>
        <v>0</v>
      </c>
      <c r="Z28" s="46">
        <f t="shared" si="7"/>
        <v>4.3335268273949623E-3</v>
      </c>
      <c r="AA28" s="46">
        <f t="shared" si="8"/>
        <v>-4.6444420586340129E-3</v>
      </c>
      <c r="AB28" s="46">
        <f t="shared" si="9"/>
        <v>0.11968908458948135</v>
      </c>
    </row>
    <row r="29" spans="1:28" x14ac:dyDescent="0.25">
      <c r="A29" s="65" t="s">
        <v>481</v>
      </c>
      <c r="B29" s="41" t="s">
        <v>60</v>
      </c>
      <c r="C29" s="84" t="s">
        <v>289</v>
      </c>
      <c r="D29" s="84"/>
      <c r="E29" s="84"/>
      <c r="F29" s="84"/>
      <c r="G29" s="39">
        <v>16549430</v>
      </c>
      <c r="H29" s="39">
        <v>2277443.4679878149</v>
      </c>
      <c r="I29" s="39">
        <v>687581.82952447725</v>
      </c>
      <c r="J29" s="66">
        <f t="shared" si="1"/>
        <v>19514455.297512289</v>
      </c>
      <c r="K29" s="50"/>
      <c r="L29" s="55">
        <v>16549430</v>
      </c>
      <c r="M29" s="56">
        <v>2965025.2975122933</v>
      </c>
      <c r="N29" s="56">
        <v>19514455.297512293</v>
      </c>
      <c r="O29" s="56">
        <f t="shared" si="2"/>
        <v>0</v>
      </c>
      <c r="P29" s="56">
        <f t="shared" si="3"/>
        <v>1.1641532182693481E-9</v>
      </c>
      <c r="Q29" s="57">
        <f t="shared" si="4"/>
        <v>0</v>
      </c>
      <c r="R29">
        <v>26</v>
      </c>
      <c r="S29" t="s">
        <v>289</v>
      </c>
      <c r="T29">
        <v>16549430</v>
      </c>
      <c r="U29">
        <v>2277443.4700000002</v>
      </c>
      <c r="V29">
        <v>687581.83</v>
      </c>
      <c r="W29">
        <v>19514455</v>
      </c>
      <c r="X29" t="b">
        <f t="shared" si="5"/>
        <v>1</v>
      </c>
      <c r="Y29" s="46">
        <f t="shared" si="6"/>
        <v>0</v>
      </c>
      <c r="Z29" s="46">
        <f t="shared" si="7"/>
        <v>2.0121852867305279E-3</v>
      </c>
      <c r="AA29" s="46">
        <f t="shared" si="8"/>
        <v>4.7552271280437708E-4</v>
      </c>
      <c r="AB29" s="46">
        <f t="shared" si="9"/>
        <v>-0.29751228913664818</v>
      </c>
    </row>
    <row r="30" spans="1:28" x14ac:dyDescent="0.25">
      <c r="A30" s="65" t="s">
        <v>481</v>
      </c>
      <c r="B30" s="41" t="s">
        <v>61</v>
      </c>
      <c r="C30" s="84" t="s">
        <v>290</v>
      </c>
      <c r="D30" s="84"/>
      <c r="E30" s="84"/>
      <c r="F30" s="84"/>
      <c r="G30" s="39">
        <v>6472544</v>
      </c>
      <c r="H30" s="39">
        <v>1268315.8054574023</v>
      </c>
      <c r="I30" s="39">
        <v>663349.32438904629</v>
      </c>
      <c r="J30" s="66">
        <f t="shared" si="1"/>
        <v>8404209.1298464481</v>
      </c>
      <c r="K30" s="50"/>
      <c r="L30" s="55">
        <v>6472544</v>
      </c>
      <c r="M30" s="56">
        <v>1931665.1298464492</v>
      </c>
      <c r="N30" s="56">
        <v>8404209.1298464499</v>
      </c>
      <c r="O30" s="56">
        <f t="shared" si="2"/>
        <v>0</v>
      </c>
      <c r="P30" s="56">
        <f t="shared" si="3"/>
        <v>0</v>
      </c>
      <c r="Q30" s="57">
        <f t="shared" si="4"/>
        <v>0</v>
      </c>
      <c r="R30">
        <v>27</v>
      </c>
      <c r="S30" t="s">
        <v>290</v>
      </c>
      <c r="T30">
        <v>6472544</v>
      </c>
      <c r="U30">
        <v>1268315.81</v>
      </c>
      <c r="V30">
        <v>663349.31999999995</v>
      </c>
      <c r="W30">
        <v>8404209</v>
      </c>
      <c r="X30" t="b">
        <f t="shared" si="5"/>
        <v>1</v>
      </c>
      <c r="Y30" s="46">
        <f t="shared" si="6"/>
        <v>0</v>
      </c>
      <c r="Z30" s="46">
        <f t="shared" si="7"/>
        <v>4.5425978023558855E-3</v>
      </c>
      <c r="AA30" s="46">
        <f t="shared" si="8"/>
        <v>-4.389046342112124E-3</v>
      </c>
      <c r="AB30" s="46">
        <f t="shared" si="9"/>
        <v>-0.12984644807875156</v>
      </c>
    </row>
    <row r="31" spans="1:28" x14ac:dyDescent="0.25">
      <c r="A31" s="65" t="s">
        <v>481</v>
      </c>
      <c r="B31" s="41" t="s">
        <v>62</v>
      </c>
      <c r="C31" s="84" t="s">
        <v>291</v>
      </c>
      <c r="D31" s="84"/>
      <c r="E31" s="84"/>
      <c r="F31" s="84"/>
      <c r="G31" s="39">
        <v>3527057</v>
      </c>
      <c r="H31" s="39">
        <v>1123875.2827265651</v>
      </c>
      <c r="I31" s="39">
        <v>996624.28291509324</v>
      </c>
      <c r="J31" s="66">
        <f t="shared" si="1"/>
        <v>5647556.5656416584</v>
      </c>
      <c r="K31" s="50"/>
      <c r="L31" s="55">
        <v>3527057</v>
      </c>
      <c r="M31" s="56">
        <v>2120499.5656416593</v>
      </c>
      <c r="N31" s="56">
        <v>5647556.5656416593</v>
      </c>
      <c r="O31" s="56">
        <f t="shared" si="2"/>
        <v>0</v>
      </c>
      <c r="P31" s="56">
        <f t="shared" si="3"/>
        <v>9.3132257461547852E-10</v>
      </c>
      <c r="Q31" s="57">
        <f t="shared" si="4"/>
        <v>0</v>
      </c>
      <c r="R31">
        <v>28</v>
      </c>
      <c r="S31" t="s">
        <v>291</v>
      </c>
      <c r="T31">
        <v>3527057</v>
      </c>
      <c r="U31">
        <v>1123875.28</v>
      </c>
      <c r="V31">
        <v>996624.28</v>
      </c>
      <c r="W31">
        <v>5647557</v>
      </c>
      <c r="X31" t="b">
        <f t="shared" si="5"/>
        <v>1</v>
      </c>
      <c r="Y31" s="46">
        <f t="shared" si="6"/>
        <v>0</v>
      </c>
      <c r="Z31" s="46">
        <f t="shared" si="7"/>
        <v>-2.7265651151537895E-3</v>
      </c>
      <c r="AA31" s="46">
        <f t="shared" si="8"/>
        <v>-2.9150932095944881E-3</v>
      </c>
      <c r="AB31" s="46">
        <f t="shared" si="9"/>
        <v>0.43435834161937237</v>
      </c>
    </row>
    <row r="32" spans="1:28" x14ac:dyDescent="0.25">
      <c r="A32" s="65" t="s">
        <v>481</v>
      </c>
      <c r="B32" s="41" t="s">
        <v>63</v>
      </c>
      <c r="C32" s="84" t="s">
        <v>292</v>
      </c>
      <c r="D32" s="84"/>
      <c r="E32" s="84"/>
      <c r="F32" s="84"/>
      <c r="G32" s="39">
        <v>5769126</v>
      </c>
      <c r="H32" s="39">
        <v>1359089.3576170481</v>
      </c>
      <c r="I32" s="39">
        <v>710756.47056882537</v>
      </c>
      <c r="J32" s="66">
        <f t="shared" si="1"/>
        <v>7838971.828185874</v>
      </c>
      <c r="K32" s="50"/>
      <c r="L32" s="55">
        <v>5769126</v>
      </c>
      <c r="M32" s="56">
        <v>2069845.828185874</v>
      </c>
      <c r="N32" s="56">
        <v>7838971.828185874</v>
      </c>
      <c r="O32" s="56">
        <f t="shared" si="2"/>
        <v>0</v>
      </c>
      <c r="P32" s="56">
        <f t="shared" si="3"/>
        <v>0</v>
      </c>
      <c r="Q32" s="57">
        <f t="shared" si="4"/>
        <v>0</v>
      </c>
      <c r="R32">
        <v>29</v>
      </c>
      <c r="S32" t="s">
        <v>292</v>
      </c>
      <c r="T32">
        <v>5769126</v>
      </c>
      <c r="U32">
        <v>1359089.36</v>
      </c>
      <c r="V32">
        <v>710756.47</v>
      </c>
      <c r="W32">
        <v>7838972</v>
      </c>
      <c r="X32" t="b">
        <f t="shared" si="5"/>
        <v>1</v>
      </c>
      <c r="Y32" s="46">
        <f t="shared" si="6"/>
        <v>0</v>
      </c>
      <c r="Z32" s="46">
        <f t="shared" si="7"/>
        <v>2.3829520214349031E-3</v>
      </c>
      <c r="AA32" s="46">
        <f t="shared" si="8"/>
        <v>-5.6882540229707956E-4</v>
      </c>
      <c r="AB32" s="46">
        <f t="shared" si="9"/>
        <v>0.17181412596255541</v>
      </c>
    </row>
    <row r="33" spans="1:28" x14ac:dyDescent="0.25">
      <c r="A33" s="65" t="s">
        <v>481</v>
      </c>
      <c r="B33" s="41" t="s">
        <v>64</v>
      </c>
      <c r="C33" s="84" t="s">
        <v>293</v>
      </c>
      <c r="D33" s="84"/>
      <c r="E33" s="84"/>
      <c r="F33" s="84"/>
      <c r="G33" s="39">
        <v>1212819</v>
      </c>
      <c r="H33" s="39">
        <v>231320.9069844301</v>
      </c>
      <c r="I33" s="39">
        <v>1287888.2476694065</v>
      </c>
      <c r="J33" s="66">
        <f t="shared" si="1"/>
        <v>2732028.1546538365</v>
      </c>
      <c r="K33" s="50"/>
      <c r="L33" s="55">
        <v>1212819</v>
      </c>
      <c r="M33" s="56">
        <v>1519209.1546538372</v>
      </c>
      <c r="N33" s="56">
        <v>2732028.154653837</v>
      </c>
      <c r="O33" s="56">
        <f t="shared" si="2"/>
        <v>0</v>
      </c>
      <c r="P33" s="56">
        <f t="shared" si="3"/>
        <v>0</v>
      </c>
      <c r="Q33" s="57">
        <f t="shared" si="4"/>
        <v>0</v>
      </c>
      <c r="R33">
        <v>30</v>
      </c>
      <c r="S33" t="s">
        <v>293</v>
      </c>
      <c r="T33">
        <v>1212819</v>
      </c>
      <c r="U33">
        <v>231320.91</v>
      </c>
      <c r="V33">
        <v>1287888.25</v>
      </c>
      <c r="W33">
        <v>2732028</v>
      </c>
      <c r="X33" t="b">
        <f t="shared" si="5"/>
        <v>1</v>
      </c>
      <c r="Y33" s="46">
        <f t="shared" si="6"/>
        <v>0</v>
      </c>
      <c r="Z33" s="46">
        <f t="shared" si="7"/>
        <v>3.0155699059832841E-3</v>
      </c>
      <c r="AA33" s="46">
        <f t="shared" si="8"/>
        <v>2.3305935319513083E-3</v>
      </c>
      <c r="AB33" s="46">
        <f t="shared" si="9"/>
        <v>-0.15465383650735021</v>
      </c>
    </row>
    <row r="34" spans="1:28" x14ac:dyDescent="0.25">
      <c r="A34" s="65" t="s">
        <v>481</v>
      </c>
      <c r="B34" s="41" t="s">
        <v>65</v>
      </c>
      <c r="C34" s="84" t="s">
        <v>294</v>
      </c>
      <c r="D34" s="84"/>
      <c r="E34" s="84"/>
      <c r="F34" s="84"/>
      <c r="G34" s="39">
        <v>2512729</v>
      </c>
      <c r="H34" s="39">
        <v>1023838.0246306985</v>
      </c>
      <c r="I34" s="39">
        <v>559813.28750410909</v>
      </c>
      <c r="J34" s="66">
        <f t="shared" si="1"/>
        <v>4096380.3121348075</v>
      </c>
      <c r="K34" s="50"/>
      <c r="L34" s="55">
        <v>2512729</v>
      </c>
      <c r="M34" s="56">
        <v>1583651.3121348082</v>
      </c>
      <c r="N34" s="56">
        <v>4096380.3121348079</v>
      </c>
      <c r="O34" s="56">
        <f t="shared" si="2"/>
        <v>0</v>
      </c>
      <c r="P34" s="56">
        <f t="shared" si="3"/>
        <v>0</v>
      </c>
      <c r="Q34" s="57">
        <f t="shared" si="4"/>
        <v>0</v>
      </c>
      <c r="R34">
        <v>31</v>
      </c>
      <c r="S34" t="s">
        <v>294</v>
      </c>
      <c r="T34">
        <v>2512729</v>
      </c>
      <c r="U34">
        <v>1023838.02</v>
      </c>
      <c r="V34">
        <v>559813.29</v>
      </c>
      <c r="W34">
        <v>4096380</v>
      </c>
      <c r="X34" t="b">
        <f t="shared" si="5"/>
        <v>1</v>
      </c>
      <c r="Y34" s="46">
        <f t="shared" si="6"/>
        <v>0</v>
      </c>
      <c r="Z34" s="46">
        <f t="shared" si="7"/>
        <v>-4.6306984731927514E-3</v>
      </c>
      <c r="AA34" s="46">
        <f t="shared" si="8"/>
        <v>2.495890948921442E-3</v>
      </c>
      <c r="AB34" s="46">
        <f t="shared" si="9"/>
        <v>-0.31213480746373534</v>
      </c>
    </row>
    <row r="35" spans="1:28" x14ac:dyDescent="0.25">
      <c r="A35" s="65" t="s">
        <v>481</v>
      </c>
      <c r="B35" s="41" t="s">
        <v>66</v>
      </c>
      <c r="C35" s="84" t="s">
        <v>295</v>
      </c>
      <c r="D35" s="84"/>
      <c r="E35" s="84"/>
      <c r="F35" s="84"/>
      <c r="G35" s="39">
        <v>1993007</v>
      </c>
      <c r="H35" s="39">
        <v>588761.47239393054</v>
      </c>
      <c r="I35" s="39">
        <v>292117.6725082724</v>
      </c>
      <c r="J35" s="66">
        <f t="shared" si="1"/>
        <v>2873886.1449022028</v>
      </c>
      <c r="K35" s="50"/>
      <c r="L35" s="55">
        <v>1993007</v>
      </c>
      <c r="M35" s="56">
        <v>880879.14490220323</v>
      </c>
      <c r="N35" s="56">
        <v>2873886.1449022032</v>
      </c>
      <c r="O35" s="56">
        <f t="shared" si="2"/>
        <v>0</v>
      </c>
      <c r="P35" s="56">
        <f t="shared" si="3"/>
        <v>0</v>
      </c>
      <c r="Q35" s="57">
        <f t="shared" si="4"/>
        <v>0</v>
      </c>
      <c r="R35">
        <v>32</v>
      </c>
      <c r="S35" t="s">
        <v>295</v>
      </c>
      <c r="T35">
        <v>1993007</v>
      </c>
      <c r="U35">
        <v>588761.47</v>
      </c>
      <c r="V35">
        <v>292117.67</v>
      </c>
      <c r="W35">
        <v>2873886</v>
      </c>
      <c r="X35" t="b">
        <f t="shared" si="5"/>
        <v>1</v>
      </c>
      <c r="Y35" s="46">
        <f t="shared" si="6"/>
        <v>0</v>
      </c>
      <c r="Z35" s="46">
        <f t="shared" si="7"/>
        <v>-2.3939305683597922E-3</v>
      </c>
      <c r="AA35" s="46">
        <f t="shared" si="8"/>
        <v>-2.5082724168896675E-3</v>
      </c>
      <c r="AB35" s="46">
        <f t="shared" si="9"/>
        <v>-0.14490220276638865</v>
      </c>
    </row>
    <row r="36" spans="1:28" x14ac:dyDescent="0.25">
      <c r="A36" s="65" t="s">
        <v>481</v>
      </c>
      <c r="B36" s="41" t="s">
        <v>67</v>
      </c>
      <c r="C36" s="84" t="s">
        <v>296</v>
      </c>
      <c r="D36" s="84"/>
      <c r="E36" s="84"/>
      <c r="F36" s="84"/>
      <c r="G36" s="39">
        <v>5795830</v>
      </c>
      <c r="H36" s="39">
        <v>1613910.3397995352</v>
      </c>
      <c r="I36" s="39">
        <v>788084.03647715785</v>
      </c>
      <c r="J36" s="66">
        <f t="shared" si="1"/>
        <v>8197824.3762766933</v>
      </c>
      <c r="K36" s="50"/>
      <c r="L36" s="55">
        <v>5795830</v>
      </c>
      <c r="M36" s="56">
        <v>2401994.3762766942</v>
      </c>
      <c r="N36" s="56">
        <v>8197824.3762766942</v>
      </c>
      <c r="O36" s="56">
        <f t="shared" si="2"/>
        <v>0</v>
      </c>
      <c r="P36" s="56">
        <f t="shared" si="3"/>
        <v>1.1641532182693481E-9</v>
      </c>
      <c r="Q36" s="57">
        <f t="shared" si="4"/>
        <v>0</v>
      </c>
      <c r="R36">
        <v>33</v>
      </c>
      <c r="S36" t="s">
        <v>296</v>
      </c>
      <c r="T36">
        <v>5795830</v>
      </c>
      <c r="U36">
        <v>1613910.34</v>
      </c>
      <c r="V36">
        <v>788084.04</v>
      </c>
      <c r="W36">
        <v>8197824</v>
      </c>
      <c r="X36" t="b">
        <f t="shared" si="5"/>
        <v>1</v>
      </c>
      <c r="Y36" s="46">
        <f t="shared" si="6"/>
        <v>0</v>
      </c>
      <c r="Z36" s="46">
        <f t="shared" si="7"/>
        <v>2.0046485587954521E-4</v>
      </c>
      <c r="AA36" s="46">
        <f t="shared" si="8"/>
        <v>3.5228421911597252E-3</v>
      </c>
      <c r="AB36" s="46">
        <f t="shared" si="9"/>
        <v>-0.37627669330686331</v>
      </c>
    </row>
    <row r="37" spans="1:28" x14ac:dyDescent="0.25">
      <c r="A37" s="65" t="s">
        <v>481</v>
      </c>
      <c r="B37" s="41" t="s">
        <v>68</v>
      </c>
      <c r="C37" s="84" t="s">
        <v>297</v>
      </c>
      <c r="D37" s="84"/>
      <c r="E37" s="84"/>
      <c r="F37" s="84"/>
      <c r="G37" s="39">
        <v>24382663</v>
      </c>
      <c r="H37" s="39">
        <v>5073690.3264337257</v>
      </c>
      <c r="I37" s="39">
        <v>1468238.1291068166</v>
      </c>
      <c r="J37" s="66">
        <f t="shared" si="1"/>
        <v>30924591.455540542</v>
      </c>
      <c r="K37" s="50"/>
      <c r="L37" s="55">
        <v>24382663</v>
      </c>
      <c r="M37" s="56">
        <v>6541928.4555405444</v>
      </c>
      <c r="N37" s="56">
        <v>30924591.455540542</v>
      </c>
      <c r="O37" s="56">
        <f t="shared" si="2"/>
        <v>0</v>
      </c>
      <c r="P37" s="56">
        <f t="shared" si="3"/>
        <v>2.0954757928848267E-9</v>
      </c>
      <c r="Q37" s="57">
        <f t="shared" si="4"/>
        <v>0</v>
      </c>
      <c r="R37">
        <v>34</v>
      </c>
      <c r="S37" t="s">
        <v>297</v>
      </c>
      <c r="T37">
        <v>24382663</v>
      </c>
      <c r="U37">
        <v>5073690.33</v>
      </c>
      <c r="V37">
        <v>1468238.13</v>
      </c>
      <c r="W37">
        <v>30924591</v>
      </c>
      <c r="X37" t="b">
        <f t="shared" si="5"/>
        <v>1</v>
      </c>
      <c r="Y37" s="46">
        <f t="shared" si="6"/>
        <v>0</v>
      </c>
      <c r="Z37" s="46">
        <f t="shared" si="7"/>
        <v>3.566274419426918E-3</v>
      </c>
      <c r="AA37" s="46">
        <f t="shared" si="8"/>
        <v>8.9318328537046909E-4</v>
      </c>
      <c r="AB37" s="46">
        <f t="shared" si="9"/>
        <v>-0.45554054155945778</v>
      </c>
    </row>
    <row r="38" spans="1:28" x14ac:dyDescent="0.25">
      <c r="A38" s="65" t="s">
        <v>481</v>
      </c>
      <c r="B38" s="41" t="s">
        <v>69</v>
      </c>
      <c r="C38" s="84" t="s">
        <v>298</v>
      </c>
      <c r="D38" s="84"/>
      <c r="E38" s="84"/>
      <c r="F38" s="84"/>
      <c r="G38" s="39">
        <v>24761620</v>
      </c>
      <c r="H38" s="39">
        <v>2569748.8154470949</v>
      </c>
      <c r="I38" s="39">
        <v>1268714.6221955593</v>
      </c>
      <c r="J38" s="66">
        <f t="shared" si="1"/>
        <v>28600083.437642656</v>
      </c>
      <c r="K38" s="50"/>
      <c r="L38" s="55">
        <v>24761620</v>
      </c>
      <c r="M38" s="56">
        <v>3838463.4376426558</v>
      </c>
      <c r="N38" s="56">
        <v>28600083.437642656</v>
      </c>
      <c r="O38" s="56">
        <f t="shared" si="2"/>
        <v>0</v>
      </c>
      <c r="P38" s="56">
        <f t="shared" si="3"/>
        <v>0</v>
      </c>
      <c r="Q38" s="57">
        <f t="shared" si="4"/>
        <v>0</v>
      </c>
      <c r="R38">
        <v>35</v>
      </c>
      <c r="S38" t="s">
        <v>298</v>
      </c>
      <c r="T38">
        <v>24761620</v>
      </c>
      <c r="U38">
        <v>2569748.81</v>
      </c>
      <c r="V38">
        <v>1268714.6200000001</v>
      </c>
      <c r="W38">
        <v>28600083</v>
      </c>
      <c r="X38" t="b">
        <f t="shared" si="5"/>
        <v>1</v>
      </c>
      <c r="Y38" s="46">
        <f t="shared" si="6"/>
        <v>0</v>
      </c>
      <c r="Z38" s="46">
        <f t="shared" si="7"/>
        <v>-5.4470947943627834E-3</v>
      </c>
      <c r="AA38" s="46">
        <f t="shared" si="8"/>
        <v>-2.1955592092126608E-3</v>
      </c>
      <c r="AB38" s="46">
        <f t="shared" si="9"/>
        <v>-0.4376426562666893</v>
      </c>
    </row>
    <row r="39" spans="1:28" x14ac:dyDescent="0.25">
      <c r="A39" s="65" t="s">
        <v>481</v>
      </c>
      <c r="B39" s="41" t="s">
        <v>70</v>
      </c>
      <c r="C39" s="84" t="s">
        <v>299</v>
      </c>
      <c r="D39" s="84"/>
      <c r="E39" s="84"/>
      <c r="F39" s="84"/>
      <c r="G39" s="39">
        <v>44949868</v>
      </c>
      <c r="H39" s="39">
        <v>7989537.1330048619</v>
      </c>
      <c r="I39" s="39">
        <v>907284.75875206362</v>
      </c>
      <c r="J39" s="66">
        <f t="shared" si="1"/>
        <v>53846689.891756922</v>
      </c>
      <c r="K39" s="50"/>
      <c r="L39" s="55">
        <v>44949868</v>
      </c>
      <c r="M39" s="56">
        <v>8896821.8917569295</v>
      </c>
      <c r="N39" s="56">
        <v>53846689.891756929</v>
      </c>
      <c r="O39" s="56">
        <f t="shared" si="2"/>
        <v>0</v>
      </c>
      <c r="P39" s="56">
        <f t="shared" si="3"/>
        <v>3.9581209421157837E-9</v>
      </c>
      <c r="Q39" s="57">
        <f t="shared" si="4"/>
        <v>0</v>
      </c>
      <c r="R39">
        <v>36</v>
      </c>
      <c r="S39" t="s">
        <v>299</v>
      </c>
      <c r="T39">
        <v>44949868</v>
      </c>
      <c r="U39">
        <v>7989537.1299999999</v>
      </c>
      <c r="V39">
        <v>907284.76</v>
      </c>
      <c r="W39">
        <v>53846690</v>
      </c>
      <c r="X39" t="b">
        <f t="shared" si="5"/>
        <v>1</v>
      </c>
      <c r="Y39" s="46">
        <f t="shared" si="6"/>
        <v>0</v>
      </c>
      <c r="Z39" s="46">
        <f t="shared" si="7"/>
        <v>-3.0048619955778122E-3</v>
      </c>
      <c r="AA39" s="46">
        <f t="shared" si="8"/>
        <v>1.2479363940656185E-3</v>
      </c>
      <c r="AB39" s="46">
        <f t="shared" si="9"/>
        <v>0.10824307799339294</v>
      </c>
    </row>
    <row r="40" spans="1:28" x14ac:dyDescent="0.25">
      <c r="A40" s="65" t="s">
        <v>481</v>
      </c>
      <c r="B40" s="41" t="s">
        <v>71</v>
      </c>
      <c r="C40" s="84" t="s">
        <v>300</v>
      </c>
      <c r="D40" s="84"/>
      <c r="E40" s="84"/>
      <c r="F40" s="84"/>
      <c r="G40" s="39">
        <v>2854261</v>
      </c>
      <c r="H40" s="39">
        <v>455101.46886454569</v>
      </c>
      <c r="I40" s="39">
        <v>909104.97458416584</v>
      </c>
      <c r="J40" s="66">
        <f t="shared" si="1"/>
        <v>4218467.4434487112</v>
      </c>
      <c r="K40" s="50"/>
      <c r="L40" s="55">
        <v>2854261</v>
      </c>
      <c r="M40" s="56">
        <v>1364206.4434487121</v>
      </c>
      <c r="N40" s="56">
        <v>4218467.4434487121</v>
      </c>
      <c r="O40" s="56">
        <f t="shared" si="2"/>
        <v>0</v>
      </c>
      <c r="P40" s="56">
        <f t="shared" si="3"/>
        <v>0</v>
      </c>
      <c r="Q40" s="57">
        <f t="shared" si="4"/>
        <v>0</v>
      </c>
      <c r="R40">
        <v>37</v>
      </c>
      <c r="S40" t="s">
        <v>300</v>
      </c>
      <c r="T40">
        <v>2854261</v>
      </c>
      <c r="U40">
        <v>455101.47</v>
      </c>
      <c r="V40">
        <v>909104.97</v>
      </c>
      <c r="W40">
        <v>4218467</v>
      </c>
      <c r="X40" t="b">
        <f t="shared" si="5"/>
        <v>1</v>
      </c>
      <c r="Y40" s="46">
        <f t="shared" si="6"/>
        <v>0</v>
      </c>
      <c r="Z40" s="46">
        <f t="shared" si="7"/>
        <v>1.1354542803019285E-3</v>
      </c>
      <c r="AA40" s="46">
        <f t="shared" si="8"/>
        <v>-4.5841658720746636E-3</v>
      </c>
      <c r="AB40" s="46">
        <f t="shared" si="9"/>
        <v>-0.44344871118664742</v>
      </c>
    </row>
    <row r="41" spans="1:28" x14ac:dyDescent="0.25">
      <c r="A41" s="65" t="s">
        <v>481</v>
      </c>
      <c r="B41" s="41" t="s">
        <v>72</v>
      </c>
      <c r="C41" s="84" t="s">
        <v>301</v>
      </c>
      <c r="D41" s="84"/>
      <c r="E41" s="84"/>
      <c r="F41" s="84"/>
      <c r="G41" s="39">
        <v>2884405</v>
      </c>
      <c r="H41" s="39">
        <v>1545008.9781102822</v>
      </c>
      <c r="I41" s="39">
        <v>1058914.7803654047</v>
      </c>
      <c r="J41" s="66">
        <f t="shared" si="1"/>
        <v>5488328.7584756864</v>
      </c>
      <c r="K41" s="50"/>
      <c r="L41" s="55">
        <v>2884405</v>
      </c>
      <c r="M41" s="56">
        <v>2603923.7584756883</v>
      </c>
      <c r="N41" s="56">
        <v>5488328.7584756874</v>
      </c>
      <c r="O41" s="56">
        <f t="shared" si="2"/>
        <v>0</v>
      </c>
      <c r="P41" s="56">
        <f t="shared" si="3"/>
        <v>0</v>
      </c>
      <c r="Q41" s="57">
        <f t="shared" si="4"/>
        <v>0</v>
      </c>
      <c r="R41">
        <v>38</v>
      </c>
      <c r="S41" t="s">
        <v>301</v>
      </c>
      <c r="T41">
        <v>2884405</v>
      </c>
      <c r="U41">
        <v>1545008.98</v>
      </c>
      <c r="V41">
        <v>1058914.78</v>
      </c>
      <c r="W41">
        <v>5488329</v>
      </c>
      <c r="X41" t="b">
        <f t="shared" si="5"/>
        <v>1</v>
      </c>
      <c r="Y41" s="46">
        <f t="shared" si="6"/>
        <v>0</v>
      </c>
      <c r="Z41" s="46">
        <f t="shared" si="7"/>
        <v>1.8897177651524544E-3</v>
      </c>
      <c r="AA41" s="46">
        <f t="shared" si="8"/>
        <v>-3.6540464498102665E-4</v>
      </c>
      <c r="AB41" s="46">
        <f t="shared" si="9"/>
        <v>0.24152431357651949</v>
      </c>
    </row>
    <row r="42" spans="1:28" x14ac:dyDescent="0.25">
      <c r="A42" s="65" t="s">
        <v>481</v>
      </c>
      <c r="B42" s="41" t="s">
        <v>73</v>
      </c>
      <c r="C42" s="84" t="s">
        <v>302</v>
      </c>
      <c r="D42" s="84"/>
      <c r="E42" s="84"/>
      <c r="F42" s="84"/>
      <c r="G42" s="39">
        <v>16403226</v>
      </c>
      <c r="H42" s="39">
        <v>2555709.0235639028</v>
      </c>
      <c r="I42" s="39">
        <v>1413808.0638950393</v>
      </c>
      <c r="J42" s="66">
        <f t="shared" si="1"/>
        <v>20372743.087458942</v>
      </c>
      <c r="K42" s="50"/>
      <c r="L42" s="55">
        <v>16403226</v>
      </c>
      <c r="M42" s="56">
        <v>3969517.0874589439</v>
      </c>
      <c r="N42" s="56">
        <v>20372743.087458942</v>
      </c>
      <c r="O42" s="56">
        <f t="shared" si="2"/>
        <v>0</v>
      </c>
      <c r="P42" s="56">
        <f t="shared" si="3"/>
        <v>1.862645149230957E-9</v>
      </c>
      <c r="Q42" s="57">
        <f t="shared" si="4"/>
        <v>0</v>
      </c>
      <c r="R42">
        <v>39</v>
      </c>
      <c r="S42" t="s">
        <v>302</v>
      </c>
      <c r="T42">
        <v>16403226</v>
      </c>
      <c r="U42">
        <v>2555709.02</v>
      </c>
      <c r="V42">
        <v>1413808.06</v>
      </c>
      <c r="W42">
        <v>20372743</v>
      </c>
      <c r="X42" t="b">
        <f t="shared" si="5"/>
        <v>1</v>
      </c>
      <c r="Y42" s="46">
        <f t="shared" si="6"/>
        <v>0</v>
      </c>
      <c r="Z42" s="46">
        <f t="shared" si="7"/>
        <v>-3.5639028064906597E-3</v>
      </c>
      <c r="AA42" s="46">
        <f t="shared" si="8"/>
        <v>-3.8950392045080662E-3</v>
      </c>
      <c r="AB42" s="46">
        <f t="shared" si="9"/>
        <v>-8.7458942085504532E-2</v>
      </c>
    </row>
    <row r="43" spans="1:28" x14ac:dyDescent="0.25">
      <c r="A43" s="65" t="s">
        <v>481</v>
      </c>
      <c r="B43" s="41" t="s">
        <v>74</v>
      </c>
      <c r="C43" s="84" t="s">
        <v>303</v>
      </c>
      <c r="D43" s="84"/>
      <c r="E43" s="84"/>
      <c r="F43" s="84"/>
      <c r="G43" s="39">
        <v>6727737</v>
      </c>
      <c r="H43" s="39">
        <v>1587065.3187220569</v>
      </c>
      <c r="I43" s="39">
        <v>848980.0544161509</v>
      </c>
      <c r="J43" s="66">
        <f t="shared" si="1"/>
        <v>9163782.3731382079</v>
      </c>
      <c r="K43" s="50"/>
      <c r="L43" s="55">
        <v>6727737</v>
      </c>
      <c r="M43" s="56">
        <v>2436045.3731382089</v>
      </c>
      <c r="N43" s="56">
        <v>9163782.3731382079</v>
      </c>
      <c r="O43" s="56">
        <f t="shared" si="2"/>
        <v>0</v>
      </c>
      <c r="P43" s="56">
        <f t="shared" si="3"/>
        <v>1.0477378964424133E-9</v>
      </c>
      <c r="Q43" s="57">
        <f t="shared" si="4"/>
        <v>0</v>
      </c>
      <c r="R43">
        <v>40</v>
      </c>
      <c r="S43" t="s">
        <v>303</v>
      </c>
      <c r="T43">
        <v>6727737</v>
      </c>
      <c r="U43">
        <v>1587065.32</v>
      </c>
      <c r="V43">
        <v>848980.05</v>
      </c>
      <c r="W43">
        <v>9163782</v>
      </c>
      <c r="X43" t="b">
        <f t="shared" si="5"/>
        <v>1</v>
      </c>
      <c r="Y43" s="46">
        <f t="shared" si="6"/>
        <v>0</v>
      </c>
      <c r="Z43" s="46">
        <f t="shared" si="7"/>
        <v>1.2779431417584419E-3</v>
      </c>
      <c r="AA43" s="46">
        <f t="shared" si="8"/>
        <v>-4.4161508558318019E-3</v>
      </c>
      <c r="AB43" s="46">
        <f t="shared" si="9"/>
        <v>-0.37313820794224739</v>
      </c>
    </row>
    <row r="44" spans="1:28" x14ac:dyDescent="0.25">
      <c r="A44" s="65" t="s">
        <v>481</v>
      </c>
      <c r="B44" s="41" t="s">
        <v>75</v>
      </c>
      <c r="C44" s="84" t="s">
        <v>304</v>
      </c>
      <c r="D44" s="84"/>
      <c r="E44" s="84"/>
      <c r="F44" s="84"/>
      <c r="G44" s="39">
        <v>7712035</v>
      </c>
      <c r="H44" s="39">
        <v>3603924.3506693044</v>
      </c>
      <c r="I44" s="39">
        <v>590272.59818037099</v>
      </c>
      <c r="J44" s="66">
        <f t="shared" si="1"/>
        <v>11906231.948849674</v>
      </c>
      <c r="K44" s="50"/>
      <c r="L44" s="55">
        <v>7712035</v>
      </c>
      <c r="M44" s="56">
        <v>4194196.9488496771</v>
      </c>
      <c r="N44" s="56">
        <v>11906231.948849676</v>
      </c>
      <c r="O44" s="56">
        <f t="shared" si="2"/>
        <v>0</v>
      </c>
      <c r="P44" s="56">
        <f t="shared" si="3"/>
        <v>1.7462298274040222E-9</v>
      </c>
      <c r="Q44" s="57">
        <f t="shared" si="4"/>
        <v>0</v>
      </c>
      <c r="R44">
        <v>41</v>
      </c>
      <c r="S44" t="s">
        <v>304</v>
      </c>
      <c r="T44">
        <v>7712035</v>
      </c>
      <c r="U44">
        <v>3603924.35</v>
      </c>
      <c r="V44">
        <v>590272.6</v>
      </c>
      <c r="W44">
        <v>11906232</v>
      </c>
      <c r="X44" t="b">
        <f t="shared" si="5"/>
        <v>1</v>
      </c>
      <c r="Y44" s="46">
        <f t="shared" si="6"/>
        <v>0</v>
      </c>
      <c r="Z44" s="46">
        <f t="shared" si="7"/>
        <v>-6.6930428147315979E-4</v>
      </c>
      <c r="AA44" s="46">
        <f t="shared" si="8"/>
        <v>1.8196289893239737E-3</v>
      </c>
      <c r="AB44" s="46">
        <f t="shared" si="9"/>
        <v>5.1150325685739517E-2</v>
      </c>
    </row>
    <row r="45" spans="1:28" x14ac:dyDescent="0.25">
      <c r="A45" s="65" t="s">
        <v>481</v>
      </c>
      <c r="B45" s="41" t="s">
        <v>76</v>
      </c>
      <c r="C45" s="84" t="s">
        <v>305</v>
      </c>
      <c r="D45" s="84"/>
      <c r="E45" s="84"/>
      <c r="F45" s="84"/>
      <c r="G45" s="39">
        <v>3158069</v>
      </c>
      <c r="H45" s="39">
        <v>1302332.7820608695</v>
      </c>
      <c r="I45" s="39">
        <v>602738.54619289143</v>
      </c>
      <c r="J45" s="66">
        <f t="shared" si="1"/>
        <v>5063140.3282537609</v>
      </c>
      <c r="K45" s="50"/>
      <c r="L45" s="55">
        <v>3158069</v>
      </c>
      <c r="M45" s="56">
        <v>1905071.3282537616</v>
      </c>
      <c r="N45" s="56">
        <v>5063140.3282537619</v>
      </c>
      <c r="O45" s="56">
        <f t="shared" si="2"/>
        <v>0</v>
      </c>
      <c r="P45" s="56">
        <f t="shared" si="3"/>
        <v>0</v>
      </c>
      <c r="Q45" s="57">
        <f t="shared" si="4"/>
        <v>0</v>
      </c>
      <c r="R45">
        <v>42</v>
      </c>
      <c r="S45" t="s">
        <v>305</v>
      </c>
      <c r="T45">
        <v>3158069</v>
      </c>
      <c r="U45">
        <v>1302332.78</v>
      </c>
      <c r="V45">
        <v>602738.55000000005</v>
      </c>
      <c r="W45">
        <v>5063140</v>
      </c>
      <c r="X45" t="b">
        <f t="shared" si="5"/>
        <v>1</v>
      </c>
      <c r="Y45" s="46">
        <f t="shared" si="6"/>
        <v>0</v>
      </c>
      <c r="Z45" s="46">
        <f t="shared" si="7"/>
        <v>-2.0608694758266211E-3</v>
      </c>
      <c r="AA45" s="46">
        <f t="shared" si="8"/>
        <v>3.8071086164563894E-3</v>
      </c>
      <c r="AB45" s="46">
        <f t="shared" si="9"/>
        <v>-0.32825376093387604</v>
      </c>
    </row>
    <row r="46" spans="1:28" x14ac:dyDescent="0.25">
      <c r="A46" s="65" t="s">
        <v>481</v>
      </c>
      <c r="B46" s="41" t="s">
        <v>77</v>
      </c>
      <c r="C46" s="84" t="s">
        <v>306</v>
      </c>
      <c r="D46" s="84"/>
      <c r="E46" s="84"/>
      <c r="F46" s="84"/>
      <c r="G46" s="39">
        <v>87877325</v>
      </c>
      <c r="H46" s="39">
        <v>11812046.798810525</v>
      </c>
      <c r="I46" s="39">
        <v>840077.17307177593</v>
      </c>
      <c r="J46" s="66">
        <f t="shared" si="1"/>
        <v>100529448.9718823</v>
      </c>
      <c r="K46" s="50"/>
      <c r="L46" s="55">
        <v>87877325</v>
      </c>
      <c r="M46" s="56">
        <v>12652123.971882304</v>
      </c>
      <c r="N46" s="56">
        <v>100529448.9718823</v>
      </c>
      <c r="O46" s="56">
        <f t="shared" si="2"/>
        <v>0</v>
      </c>
      <c r="P46" s="56">
        <f t="shared" si="3"/>
        <v>3.3760443329811096E-9</v>
      </c>
      <c r="Q46" s="57">
        <f t="shared" si="4"/>
        <v>0</v>
      </c>
      <c r="R46">
        <v>43</v>
      </c>
      <c r="S46" t="s">
        <v>306</v>
      </c>
      <c r="T46">
        <v>87877325</v>
      </c>
      <c r="U46">
        <v>11812046.800000001</v>
      </c>
      <c r="V46">
        <v>840077.17</v>
      </c>
      <c r="W46">
        <v>100529449</v>
      </c>
      <c r="X46" t="b">
        <f t="shared" si="5"/>
        <v>1</v>
      </c>
      <c r="Y46" s="46">
        <f t="shared" si="6"/>
        <v>0</v>
      </c>
      <c r="Z46" s="46">
        <f t="shared" si="7"/>
        <v>1.189475879073143E-3</v>
      </c>
      <c r="AA46" s="46">
        <f t="shared" si="8"/>
        <v>-3.0717758927494287E-3</v>
      </c>
      <c r="AB46" s="46">
        <f t="shared" si="9"/>
        <v>2.8117701411247253E-2</v>
      </c>
    </row>
    <row r="47" spans="1:28" x14ac:dyDescent="0.25">
      <c r="A47" s="65" t="s">
        <v>481</v>
      </c>
      <c r="B47" s="41" t="s">
        <v>78</v>
      </c>
      <c r="C47" s="84" t="s">
        <v>307</v>
      </c>
      <c r="D47" s="84"/>
      <c r="E47" s="84"/>
      <c r="F47" s="84"/>
      <c r="G47" s="39">
        <v>16180540</v>
      </c>
      <c r="H47" s="39">
        <v>1361217.3257540199</v>
      </c>
      <c r="I47" s="39">
        <v>1568132.5973011022</v>
      </c>
      <c r="J47" s="66">
        <f t="shared" si="1"/>
        <v>19109889.923055124</v>
      </c>
      <c r="K47" s="50"/>
      <c r="L47" s="55">
        <v>16180540</v>
      </c>
      <c r="M47" s="56">
        <v>2929349.9230551235</v>
      </c>
      <c r="N47" s="56">
        <v>19109889.923055124</v>
      </c>
      <c r="O47" s="56">
        <f t="shared" si="2"/>
        <v>0</v>
      </c>
      <c r="P47" s="56">
        <f t="shared" si="3"/>
        <v>0</v>
      </c>
      <c r="Q47" s="57">
        <f t="shared" si="4"/>
        <v>0</v>
      </c>
      <c r="R47">
        <v>44</v>
      </c>
      <c r="S47" t="s">
        <v>307</v>
      </c>
      <c r="T47">
        <v>16180540</v>
      </c>
      <c r="U47">
        <v>1361217.33</v>
      </c>
      <c r="V47">
        <v>1568132.6</v>
      </c>
      <c r="W47">
        <v>19109890</v>
      </c>
      <c r="X47" t="b">
        <f t="shared" si="5"/>
        <v>1</v>
      </c>
      <c r="Y47" s="46">
        <f t="shared" si="6"/>
        <v>0</v>
      </c>
      <c r="Z47" s="46">
        <f t="shared" si="7"/>
        <v>4.2459801770746708E-3</v>
      </c>
      <c r="AA47" s="46">
        <f t="shared" si="8"/>
        <v>2.6988978497684002E-3</v>
      </c>
      <c r="AB47" s="46">
        <f t="shared" si="9"/>
        <v>7.6944876462221146E-2</v>
      </c>
    </row>
    <row r="48" spans="1:28" x14ac:dyDescent="0.25">
      <c r="A48" s="65" t="s">
        <v>481</v>
      </c>
      <c r="B48" s="41" t="s">
        <v>79</v>
      </c>
      <c r="C48" s="84" t="s">
        <v>308</v>
      </c>
      <c r="D48" s="84"/>
      <c r="E48" s="84"/>
      <c r="F48" s="84"/>
      <c r="G48" s="39">
        <v>34660690</v>
      </c>
      <c r="H48" s="39">
        <v>4919347.0959601561</v>
      </c>
      <c r="I48" s="39">
        <v>1215677.7079495101</v>
      </c>
      <c r="J48" s="66">
        <f t="shared" si="1"/>
        <v>40795714.803909667</v>
      </c>
      <c r="K48" s="50"/>
      <c r="L48" s="55">
        <v>34660690</v>
      </c>
      <c r="M48" s="56">
        <v>6135024.8039096687</v>
      </c>
      <c r="N48" s="56">
        <v>40795714.803909667</v>
      </c>
      <c r="O48" s="56">
        <f t="shared" si="2"/>
        <v>0</v>
      </c>
      <c r="P48" s="56">
        <f t="shared" si="3"/>
        <v>2.5611370801925659E-9</v>
      </c>
      <c r="Q48" s="57">
        <f t="shared" si="4"/>
        <v>0</v>
      </c>
      <c r="R48">
        <v>45</v>
      </c>
      <c r="S48" t="s">
        <v>308</v>
      </c>
      <c r="T48">
        <v>34660690</v>
      </c>
      <c r="U48">
        <v>4919347.09</v>
      </c>
      <c r="V48">
        <v>1215677.71</v>
      </c>
      <c r="W48">
        <v>40795715</v>
      </c>
      <c r="X48" t="b">
        <f t="shared" si="5"/>
        <v>1</v>
      </c>
      <c r="Y48" s="46">
        <f t="shared" si="6"/>
        <v>0</v>
      </c>
      <c r="Z48" s="46">
        <f t="shared" si="7"/>
        <v>-5.9601562097668648E-3</v>
      </c>
      <c r="AA48" s="46">
        <f t="shared" si="8"/>
        <v>2.0504898857325315E-3</v>
      </c>
      <c r="AB48" s="46">
        <f t="shared" si="9"/>
        <v>0.19609033316373825</v>
      </c>
    </row>
    <row r="49" spans="1:28" x14ac:dyDescent="0.25">
      <c r="A49" s="65" t="s">
        <v>481</v>
      </c>
      <c r="B49" s="41" t="s">
        <v>80</v>
      </c>
      <c r="C49" s="84" t="s">
        <v>309</v>
      </c>
      <c r="D49" s="84"/>
      <c r="E49" s="84"/>
      <c r="F49" s="84"/>
      <c r="G49" s="39">
        <v>5724394</v>
      </c>
      <c r="H49" s="39">
        <v>1473823.5342851423</v>
      </c>
      <c r="I49" s="39">
        <v>920420.03693329345</v>
      </c>
      <c r="J49" s="66">
        <f t="shared" si="1"/>
        <v>8118637.5712184357</v>
      </c>
      <c r="K49" s="50"/>
      <c r="L49" s="55">
        <v>5724394</v>
      </c>
      <c r="M49" s="56">
        <v>2394243.5712184366</v>
      </c>
      <c r="N49" s="56">
        <v>8118637.5712184366</v>
      </c>
      <c r="O49" s="56">
        <f t="shared" si="2"/>
        <v>0</v>
      </c>
      <c r="P49" s="56">
        <f t="shared" si="3"/>
        <v>0</v>
      </c>
      <c r="Q49" s="57">
        <f t="shared" si="4"/>
        <v>0</v>
      </c>
      <c r="R49">
        <v>46</v>
      </c>
      <c r="S49" t="s">
        <v>309</v>
      </c>
      <c r="T49">
        <v>5724394</v>
      </c>
      <c r="U49">
        <v>1473823.53</v>
      </c>
      <c r="V49">
        <v>920420.04</v>
      </c>
      <c r="W49">
        <v>8118638</v>
      </c>
      <c r="X49" t="b">
        <f t="shared" si="5"/>
        <v>1</v>
      </c>
      <c r="Y49" s="46">
        <f t="shared" si="6"/>
        <v>0</v>
      </c>
      <c r="Z49" s="46">
        <f t="shared" si="7"/>
        <v>-4.2851422913372517E-3</v>
      </c>
      <c r="AA49" s="46">
        <f t="shared" si="8"/>
        <v>3.0667065875604749E-3</v>
      </c>
      <c r="AB49" s="46">
        <f t="shared" si="9"/>
        <v>0.42878156434744596</v>
      </c>
    </row>
    <row r="50" spans="1:28" x14ac:dyDescent="0.25">
      <c r="A50" s="65" t="s">
        <v>481</v>
      </c>
      <c r="B50" s="41" t="s">
        <v>81</v>
      </c>
      <c r="C50" s="84" t="s">
        <v>310</v>
      </c>
      <c r="D50" s="84"/>
      <c r="E50" s="84"/>
      <c r="F50" s="84"/>
      <c r="G50" s="39">
        <v>12806083</v>
      </c>
      <c r="H50" s="39">
        <v>2735981.4283089535</v>
      </c>
      <c r="I50" s="39">
        <v>1107552.3612558676</v>
      </c>
      <c r="J50" s="66">
        <f t="shared" si="1"/>
        <v>16649616.78956482</v>
      </c>
      <c r="K50" s="50"/>
      <c r="L50" s="55">
        <v>12806083</v>
      </c>
      <c r="M50" s="56">
        <v>3843533.7895648223</v>
      </c>
      <c r="N50" s="56">
        <v>16649616.789564822</v>
      </c>
      <c r="O50" s="56">
        <f t="shared" si="2"/>
        <v>0</v>
      </c>
      <c r="P50" s="56">
        <f t="shared" si="3"/>
        <v>0</v>
      </c>
      <c r="Q50" s="57">
        <f t="shared" si="4"/>
        <v>0</v>
      </c>
      <c r="R50">
        <v>47</v>
      </c>
      <c r="S50" t="s">
        <v>310</v>
      </c>
      <c r="T50">
        <v>12806083</v>
      </c>
      <c r="U50">
        <v>2735981.43</v>
      </c>
      <c r="V50">
        <v>1107552.3600000001</v>
      </c>
      <c r="W50">
        <v>16649617</v>
      </c>
      <c r="X50" t="b">
        <f t="shared" si="5"/>
        <v>1</v>
      </c>
      <c r="Y50" s="46">
        <f t="shared" si="6"/>
        <v>0</v>
      </c>
      <c r="Z50" s="46">
        <f t="shared" si="7"/>
        <v>1.6910466365516186E-3</v>
      </c>
      <c r="AA50" s="46">
        <f t="shared" si="8"/>
        <v>-1.2558675371110439E-3</v>
      </c>
      <c r="AB50" s="46">
        <f t="shared" si="9"/>
        <v>0.21043517999351025</v>
      </c>
    </row>
    <row r="51" spans="1:28" x14ac:dyDescent="0.25">
      <c r="A51" s="65" t="s">
        <v>481</v>
      </c>
      <c r="B51" s="41" t="s">
        <v>82</v>
      </c>
      <c r="C51" s="84" t="s">
        <v>311</v>
      </c>
      <c r="D51" s="84"/>
      <c r="E51" s="84"/>
      <c r="F51" s="84"/>
      <c r="G51" s="39">
        <v>15726536</v>
      </c>
      <c r="H51" s="39">
        <v>2323296.5433258568</v>
      </c>
      <c r="I51" s="39">
        <v>900618.28033769398</v>
      </c>
      <c r="J51" s="66">
        <f t="shared" si="1"/>
        <v>18950450.823663551</v>
      </c>
      <c r="K51" s="50"/>
      <c r="L51" s="55">
        <v>15726536</v>
      </c>
      <c r="M51" s="56">
        <v>3223914.8236635523</v>
      </c>
      <c r="N51" s="56">
        <v>18950450.823663551</v>
      </c>
      <c r="O51" s="56">
        <f t="shared" si="2"/>
        <v>0</v>
      </c>
      <c r="P51" s="56">
        <f t="shared" si="3"/>
        <v>1.5133991837501526E-9</v>
      </c>
      <c r="Q51" s="57">
        <f t="shared" si="4"/>
        <v>0</v>
      </c>
      <c r="R51">
        <v>48</v>
      </c>
      <c r="S51" t="s">
        <v>311</v>
      </c>
      <c r="T51">
        <v>15726536</v>
      </c>
      <c r="U51">
        <v>2323296.54</v>
      </c>
      <c r="V51">
        <v>900618.28</v>
      </c>
      <c r="W51">
        <v>18950451</v>
      </c>
      <c r="X51" t="b">
        <f t="shared" si="5"/>
        <v>1</v>
      </c>
      <c r="Y51" s="46">
        <f t="shared" si="6"/>
        <v>0</v>
      </c>
      <c r="Z51" s="46">
        <f t="shared" si="7"/>
        <v>-3.3258567564189434E-3</v>
      </c>
      <c r="AA51" s="46">
        <f t="shared" si="8"/>
        <v>-3.3769395668059587E-4</v>
      </c>
      <c r="AB51" s="46">
        <f t="shared" si="9"/>
        <v>0.17633644863963127</v>
      </c>
    </row>
    <row r="52" spans="1:28" x14ac:dyDescent="0.25">
      <c r="A52" s="65" t="s">
        <v>481</v>
      </c>
      <c r="B52" s="41" t="s">
        <v>83</v>
      </c>
      <c r="C52" s="84" t="s">
        <v>312</v>
      </c>
      <c r="D52" s="84"/>
      <c r="E52" s="84"/>
      <c r="F52" s="84"/>
      <c r="G52" s="39">
        <v>36059721</v>
      </c>
      <c r="H52" s="39">
        <v>4556493.8533984553</v>
      </c>
      <c r="I52" s="39">
        <v>1360193.9213192784</v>
      </c>
      <c r="J52" s="66">
        <f t="shared" si="1"/>
        <v>41976408.774717733</v>
      </c>
      <c r="K52" s="50"/>
      <c r="L52" s="55">
        <v>36059721</v>
      </c>
      <c r="M52" s="56">
        <v>5916687.7747177361</v>
      </c>
      <c r="N52" s="56">
        <v>41976408.774717733</v>
      </c>
      <c r="O52" s="56">
        <f t="shared" si="2"/>
        <v>0</v>
      </c>
      <c r="P52" s="56">
        <f t="shared" si="3"/>
        <v>2.3283064365386963E-9</v>
      </c>
      <c r="Q52" s="57">
        <f t="shared" si="4"/>
        <v>0</v>
      </c>
      <c r="R52">
        <v>49</v>
      </c>
      <c r="S52" t="s">
        <v>312</v>
      </c>
      <c r="T52">
        <v>36059721</v>
      </c>
      <c r="U52">
        <v>4556493.8499999996</v>
      </c>
      <c r="V52">
        <v>1360193.92</v>
      </c>
      <c r="W52">
        <v>41976409</v>
      </c>
      <c r="X52" t="b">
        <f t="shared" si="5"/>
        <v>1</v>
      </c>
      <c r="Y52" s="46">
        <f t="shared" si="6"/>
        <v>0</v>
      </c>
      <c r="Z52" s="46">
        <f t="shared" si="7"/>
        <v>-3.3984556794166565E-3</v>
      </c>
      <c r="AA52" s="46">
        <f t="shared" si="8"/>
        <v>-1.319278497248888E-3</v>
      </c>
      <c r="AB52" s="46">
        <f t="shared" si="9"/>
        <v>0.22528226673603058</v>
      </c>
    </row>
    <row r="53" spans="1:28" x14ac:dyDescent="0.25">
      <c r="A53" s="65" t="s">
        <v>481</v>
      </c>
      <c r="B53" s="41" t="s">
        <v>84</v>
      </c>
      <c r="C53" s="84" t="s">
        <v>313</v>
      </c>
      <c r="D53" s="84"/>
      <c r="E53" s="84"/>
      <c r="F53" s="84"/>
      <c r="G53" s="39">
        <v>59816214</v>
      </c>
      <c r="H53" s="39">
        <v>6271200.4638716392</v>
      </c>
      <c r="I53" s="39">
        <v>1224591.0500042867</v>
      </c>
      <c r="J53" s="66">
        <f t="shared" si="1"/>
        <v>67312005.513875932</v>
      </c>
      <c r="K53" s="50"/>
      <c r="L53" s="55">
        <v>59816214</v>
      </c>
      <c r="M53" s="56">
        <v>7495791.5138759296</v>
      </c>
      <c r="N53" s="56">
        <v>67312005.513875932</v>
      </c>
      <c r="O53" s="56">
        <f t="shared" si="2"/>
        <v>0</v>
      </c>
      <c r="P53" s="56">
        <f t="shared" si="3"/>
        <v>3.7252902984619141E-9</v>
      </c>
      <c r="Q53" s="57">
        <f t="shared" si="4"/>
        <v>0</v>
      </c>
      <c r="R53">
        <v>50</v>
      </c>
      <c r="S53" t="s">
        <v>313</v>
      </c>
      <c r="T53">
        <v>59816214</v>
      </c>
      <c r="U53">
        <v>6271200.46</v>
      </c>
      <c r="V53">
        <v>1224591.05</v>
      </c>
      <c r="W53">
        <v>67312006</v>
      </c>
      <c r="X53" t="b">
        <f t="shared" si="5"/>
        <v>1</v>
      </c>
      <c r="Y53" s="46">
        <f t="shared" si="6"/>
        <v>0</v>
      </c>
      <c r="Z53" s="46">
        <f t="shared" si="7"/>
        <v>-3.871639259159565E-3</v>
      </c>
      <c r="AA53" s="46">
        <f t="shared" si="8"/>
        <v>-4.2866449803113937E-6</v>
      </c>
      <c r="AB53" s="46">
        <f t="shared" si="9"/>
        <v>0.48612406849861145</v>
      </c>
    </row>
    <row r="54" spans="1:28" x14ac:dyDescent="0.25">
      <c r="A54" s="65" t="s">
        <v>481</v>
      </c>
      <c r="B54" s="41" t="s">
        <v>85</v>
      </c>
      <c r="C54" s="84" t="s">
        <v>314</v>
      </c>
      <c r="D54" s="84"/>
      <c r="E54" s="84"/>
      <c r="F54" s="84"/>
      <c r="G54" s="39">
        <v>22636370</v>
      </c>
      <c r="H54" s="39">
        <v>3597794.7737541068</v>
      </c>
      <c r="I54" s="39">
        <v>581272.46597451065</v>
      </c>
      <c r="J54" s="66">
        <f t="shared" si="1"/>
        <v>26815437.239728615</v>
      </c>
      <c r="K54" s="50"/>
      <c r="L54" s="55">
        <v>22636370</v>
      </c>
      <c r="M54" s="56">
        <v>4179067.2397286193</v>
      </c>
      <c r="N54" s="56">
        <v>26815437.239728618</v>
      </c>
      <c r="O54" s="56">
        <f t="shared" si="2"/>
        <v>0</v>
      </c>
      <c r="P54" s="56">
        <f t="shared" si="3"/>
        <v>1.862645149230957E-9</v>
      </c>
      <c r="Q54" s="57">
        <f t="shared" si="4"/>
        <v>0</v>
      </c>
      <c r="R54">
        <v>51</v>
      </c>
      <c r="S54" t="s">
        <v>314</v>
      </c>
      <c r="T54">
        <v>22636370</v>
      </c>
      <c r="U54">
        <v>3597794.77</v>
      </c>
      <c r="V54">
        <v>581272.47</v>
      </c>
      <c r="W54">
        <v>26815437</v>
      </c>
      <c r="X54" t="b">
        <f t="shared" si="5"/>
        <v>1</v>
      </c>
      <c r="Y54" s="46">
        <f t="shared" si="6"/>
        <v>0</v>
      </c>
      <c r="Z54" s="46">
        <f t="shared" si="7"/>
        <v>-3.7541068159043789E-3</v>
      </c>
      <c r="AA54" s="46">
        <f t="shared" si="8"/>
        <v>4.0254893247038126E-3</v>
      </c>
      <c r="AB54" s="46">
        <f t="shared" si="9"/>
        <v>-0.23972861468791962</v>
      </c>
    </row>
    <row r="55" spans="1:28" x14ac:dyDescent="0.25">
      <c r="A55" s="65" t="s">
        <v>481</v>
      </c>
      <c r="B55" s="41" t="s">
        <v>86</v>
      </c>
      <c r="C55" s="84" t="s">
        <v>315</v>
      </c>
      <c r="D55" s="84"/>
      <c r="E55" s="84"/>
      <c r="F55" s="84"/>
      <c r="G55" s="39">
        <v>1227150</v>
      </c>
      <c r="H55" s="39">
        <v>462764.67125928402</v>
      </c>
      <c r="I55" s="39">
        <v>388160.76305167272</v>
      </c>
      <c r="J55" s="66">
        <f t="shared" si="1"/>
        <v>2078075.4343109569</v>
      </c>
      <c r="K55" s="50"/>
      <c r="L55" s="55">
        <v>1227150</v>
      </c>
      <c r="M55" s="56">
        <v>850925.43431095709</v>
      </c>
      <c r="N55" s="56">
        <v>2078075.4343109571</v>
      </c>
      <c r="O55" s="56">
        <f t="shared" si="2"/>
        <v>0</v>
      </c>
      <c r="P55" s="56">
        <f t="shared" si="3"/>
        <v>0</v>
      </c>
      <c r="Q55" s="57">
        <f t="shared" si="4"/>
        <v>0</v>
      </c>
      <c r="R55">
        <v>52</v>
      </c>
      <c r="S55" t="s">
        <v>315</v>
      </c>
      <c r="T55">
        <v>1227150</v>
      </c>
      <c r="U55">
        <v>462764.67</v>
      </c>
      <c r="V55">
        <v>388160.76</v>
      </c>
      <c r="W55">
        <v>2078075</v>
      </c>
      <c r="X55" t="b">
        <f t="shared" si="5"/>
        <v>1</v>
      </c>
      <c r="Y55" s="46">
        <f t="shared" si="6"/>
        <v>0</v>
      </c>
      <c r="Z55" s="46">
        <f t="shared" si="7"/>
        <v>-1.2592840357683599E-3</v>
      </c>
      <c r="AA55" s="46">
        <f t="shared" si="8"/>
        <v>-3.0516727128997445E-3</v>
      </c>
      <c r="AB55" s="46">
        <f t="shared" si="9"/>
        <v>-0.43431095685809851</v>
      </c>
    </row>
    <row r="56" spans="1:28" x14ac:dyDescent="0.25">
      <c r="A56" s="65" t="s">
        <v>481</v>
      </c>
      <c r="B56" s="41" t="s">
        <v>87</v>
      </c>
      <c r="C56" s="84" t="s">
        <v>316</v>
      </c>
      <c r="D56" s="84"/>
      <c r="E56" s="84"/>
      <c r="F56" s="84"/>
      <c r="G56" s="39">
        <v>52461356</v>
      </c>
      <c r="H56" s="39">
        <v>5387278.2693434348</v>
      </c>
      <c r="I56" s="39">
        <v>1288684.8994498269</v>
      </c>
      <c r="J56" s="66">
        <f t="shared" si="1"/>
        <v>59137319.168793261</v>
      </c>
      <c r="K56" s="50"/>
      <c r="L56" s="55">
        <v>52461356</v>
      </c>
      <c r="M56" s="56">
        <v>6675963.1687932638</v>
      </c>
      <c r="N56" s="56">
        <v>59137319.168793261</v>
      </c>
      <c r="O56" s="56">
        <f t="shared" si="2"/>
        <v>0</v>
      </c>
      <c r="P56" s="56">
        <f t="shared" si="3"/>
        <v>2.0954757928848267E-9</v>
      </c>
      <c r="Q56" s="57">
        <f t="shared" si="4"/>
        <v>0</v>
      </c>
      <c r="R56">
        <v>53</v>
      </c>
      <c r="S56" t="s">
        <v>316</v>
      </c>
      <c r="T56">
        <v>52461356</v>
      </c>
      <c r="U56">
        <v>5387278.2699999996</v>
      </c>
      <c r="V56">
        <v>1288684.8999999999</v>
      </c>
      <c r="W56">
        <v>59137319</v>
      </c>
      <c r="X56" t="b">
        <f t="shared" si="5"/>
        <v>1</v>
      </c>
      <c r="Y56" s="46">
        <f t="shared" si="6"/>
        <v>0</v>
      </c>
      <c r="Z56" s="46">
        <f t="shared" si="7"/>
        <v>6.5656471997499466E-4</v>
      </c>
      <c r="AA56" s="46">
        <f t="shared" si="8"/>
        <v>5.5017299018800259E-4</v>
      </c>
      <c r="AB56" s="46">
        <f t="shared" si="9"/>
        <v>-0.16879326105117798</v>
      </c>
    </row>
    <row r="57" spans="1:28" x14ac:dyDescent="0.25">
      <c r="A57" s="65" t="s">
        <v>481</v>
      </c>
      <c r="B57" s="41" t="s">
        <v>88</v>
      </c>
      <c r="C57" s="84" t="s">
        <v>317</v>
      </c>
      <c r="D57" s="84"/>
      <c r="E57" s="84"/>
      <c r="F57" s="84"/>
      <c r="G57" s="39">
        <v>16308032</v>
      </c>
      <c r="H57" s="39">
        <v>6016187.6862423541</v>
      </c>
      <c r="I57" s="39">
        <v>678969.75082050578</v>
      </c>
      <c r="J57" s="66">
        <f t="shared" si="1"/>
        <v>23003189.43706286</v>
      </c>
      <c r="K57" s="50"/>
      <c r="L57" s="55">
        <v>16308032</v>
      </c>
      <c r="M57" s="56">
        <v>6695157.4370628623</v>
      </c>
      <c r="N57" s="56">
        <v>23003189.437062863</v>
      </c>
      <c r="O57" s="56">
        <f t="shared" si="2"/>
        <v>0</v>
      </c>
      <c r="P57" s="56">
        <f t="shared" si="3"/>
        <v>2.4447217583656311E-9</v>
      </c>
      <c r="Q57" s="57">
        <f t="shared" si="4"/>
        <v>0</v>
      </c>
      <c r="R57">
        <v>54</v>
      </c>
      <c r="S57" t="s">
        <v>317</v>
      </c>
      <c r="T57">
        <v>16308032</v>
      </c>
      <c r="U57">
        <v>6016187.6799999997</v>
      </c>
      <c r="V57">
        <v>678969.75</v>
      </c>
      <c r="W57">
        <v>23003189</v>
      </c>
      <c r="X57" t="b">
        <f t="shared" si="5"/>
        <v>1</v>
      </c>
      <c r="Y57" s="46">
        <f t="shared" si="6"/>
        <v>0</v>
      </c>
      <c r="Z57" s="46">
        <f t="shared" si="7"/>
        <v>-6.2423544004559517E-3</v>
      </c>
      <c r="AA57" s="46">
        <f t="shared" si="8"/>
        <v>-8.2050578203052282E-4</v>
      </c>
      <c r="AB57" s="46">
        <f t="shared" si="9"/>
        <v>-0.43706285953521729</v>
      </c>
    </row>
    <row r="58" spans="1:28" x14ac:dyDescent="0.25">
      <c r="A58" s="65" t="s">
        <v>481</v>
      </c>
      <c r="B58" s="41" t="s">
        <v>89</v>
      </c>
      <c r="C58" s="84" t="s">
        <v>318</v>
      </c>
      <c r="D58" s="84"/>
      <c r="E58" s="84"/>
      <c r="F58" s="84"/>
      <c r="G58" s="39">
        <v>5342121</v>
      </c>
      <c r="H58" s="39">
        <v>1525318.8166270491</v>
      </c>
      <c r="I58" s="39">
        <v>609938.85084789654</v>
      </c>
      <c r="J58" s="66">
        <f t="shared" si="1"/>
        <v>7477378.6674749451</v>
      </c>
      <c r="K58" s="50"/>
      <c r="L58" s="55">
        <v>5342121</v>
      </c>
      <c r="M58" s="56">
        <v>2135257.6674749465</v>
      </c>
      <c r="N58" s="56">
        <v>7477378.6674749469</v>
      </c>
      <c r="O58" s="56">
        <f t="shared" si="2"/>
        <v>0</v>
      </c>
      <c r="P58" s="56">
        <f t="shared" si="3"/>
        <v>0</v>
      </c>
      <c r="Q58" s="57">
        <f t="shared" si="4"/>
        <v>0</v>
      </c>
      <c r="R58">
        <v>55</v>
      </c>
      <c r="S58" t="s">
        <v>318</v>
      </c>
      <c r="T58">
        <v>5342121</v>
      </c>
      <c r="U58">
        <v>1525318.82</v>
      </c>
      <c r="V58">
        <v>609938.85</v>
      </c>
      <c r="W58">
        <v>7477379</v>
      </c>
      <c r="X58" t="b">
        <f t="shared" si="5"/>
        <v>1</v>
      </c>
      <c r="Y58" s="46">
        <f t="shared" si="6"/>
        <v>0</v>
      </c>
      <c r="Z58" s="46">
        <f t="shared" si="7"/>
        <v>3.3729509450495243E-3</v>
      </c>
      <c r="AA58" s="46">
        <f t="shared" si="8"/>
        <v>-8.4789656102657318E-4</v>
      </c>
      <c r="AB58" s="46">
        <f t="shared" si="9"/>
        <v>0.33252505492419004</v>
      </c>
    </row>
    <row r="59" spans="1:28" x14ac:dyDescent="0.25">
      <c r="A59" s="65" t="s">
        <v>481</v>
      </c>
      <c r="B59" s="41" t="s">
        <v>90</v>
      </c>
      <c r="C59" s="84" t="s">
        <v>319</v>
      </c>
      <c r="D59" s="84"/>
      <c r="E59" s="84"/>
      <c r="F59" s="84"/>
      <c r="G59" s="39">
        <v>1689570</v>
      </c>
      <c r="H59" s="39">
        <v>443344.79918028222</v>
      </c>
      <c r="I59" s="39">
        <v>408017.77406353183</v>
      </c>
      <c r="J59" s="66">
        <f t="shared" si="1"/>
        <v>2540932.5732438141</v>
      </c>
      <c r="K59" s="50"/>
      <c r="L59" s="55">
        <v>1689570</v>
      </c>
      <c r="M59" s="56">
        <v>851362.5732438144</v>
      </c>
      <c r="N59" s="56">
        <v>2540932.5732438145</v>
      </c>
      <c r="O59" s="56">
        <f t="shared" si="2"/>
        <v>0</v>
      </c>
      <c r="P59" s="56">
        <f t="shared" si="3"/>
        <v>0</v>
      </c>
      <c r="Q59" s="57">
        <f t="shared" si="4"/>
        <v>0</v>
      </c>
      <c r="R59">
        <v>56</v>
      </c>
      <c r="S59" t="s">
        <v>319</v>
      </c>
      <c r="T59">
        <v>1689570</v>
      </c>
      <c r="U59">
        <v>443344.8</v>
      </c>
      <c r="V59">
        <v>408017.77</v>
      </c>
      <c r="W59">
        <v>2540933</v>
      </c>
      <c r="X59" t="b">
        <f t="shared" si="5"/>
        <v>1</v>
      </c>
      <c r="Y59" s="46">
        <f t="shared" si="6"/>
        <v>0</v>
      </c>
      <c r="Z59" s="46">
        <f t="shared" si="7"/>
        <v>8.197177667170763E-4</v>
      </c>
      <c r="AA59" s="46">
        <f t="shared" si="8"/>
        <v>-4.0635318146087229E-3</v>
      </c>
      <c r="AB59" s="46">
        <f t="shared" si="9"/>
        <v>0.42675618594512343</v>
      </c>
    </row>
    <row r="60" spans="1:28" x14ac:dyDescent="0.25">
      <c r="A60" s="65" t="s">
        <v>481</v>
      </c>
      <c r="B60" s="41" t="s">
        <v>91</v>
      </c>
      <c r="C60" s="84" t="s">
        <v>320</v>
      </c>
      <c r="D60" s="84"/>
      <c r="E60" s="84"/>
      <c r="F60" s="84"/>
      <c r="G60" s="39">
        <v>12865725</v>
      </c>
      <c r="H60" s="39">
        <v>2219687.7567723482</v>
      </c>
      <c r="I60" s="39">
        <v>850276.69906601228</v>
      </c>
      <c r="J60" s="66">
        <f t="shared" si="1"/>
        <v>15935689.455838362</v>
      </c>
      <c r="K60" s="50"/>
      <c r="L60" s="55">
        <v>12865725</v>
      </c>
      <c r="M60" s="56">
        <v>3069964.4558383618</v>
      </c>
      <c r="N60" s="56">
        <v>15935689.455838362</v>
      </c>
      <c r="O60" s="56">
        <f t="shared" si="2"/>
        <v>0</v>
      </c>
      <c r="P60" s="56">
        <f t="shared" si="3"/>
        <v>1.280568540096283E-9</v>
      </c>
      <c r="Q60" s="57">
        <f t="shared" si="4"/>
        <v>0</v>
      </c>
      <c r="R60">
        <v>57</v>
      </c>
      <c r="S60" t="s">
        <v>320</v>
      </c>
      <c r="T60">
        <v>12865725</v>
      </c>
      <c r="U60">
        <v>2219687.7599999998</v>
      </c>
      <c r="V60">
        <v>850276.7</v>
      </c>
      <c r="W60">
        <v>15935689</v>
      </c>
      <c r="X60" t="b">
        <f t="shared" si="5"/>
        <v>1</v>
      </c>
      <c r="Y60" s="46">
        <f t="shared" si="6"/>
        <v>0</v>
      </c>
      <c r="Z60" s="46">
        <f t="shared" si="7"/>
        <v>3.227651584893465E-3</v>
      </c>
      <c r="AA60" s="46">
        <f t="shared" si="8"/>
        <v>9.3398767057806253E-4</v>
      </c>
      <c r="AB60" s="46">
        <f t="shared" si="9"/>
        <v>-0.45583836175501347</v>
      </c>
    </row>
    <row r="61" spans="1:28" x14ac:dyDescent="0.25">
      <c r="A61" s="65" t="s">
        <v>481</v>
      </c>
      <c r="B61" s="41" t="s">
        <v>92</v>
      </c>
      <c r="C61" s="84" t="s">
        <v>321</v>
      </c>
      <c r="D61" s="84"/>
      <c r="E61" s="84"/>
      <c r="F61" s="84"/>
      <c r="G61" s="39">
        <v>54273938</v>
      </c>
      <c r="H61" s="39">
        <v>3796230.2244472043</v>
      </c>
      <c r="I61" s="39">
        <v>1178996.1030752282</v>
      </c>
      <c r="J61" s="66">
        <f t="shared" si="1"/>
        <v>59249164.327522434</v>
      </c>
      <c r="K61" s="50"/>
      <c r="L61" s="55">
        <v>54273938</v>
      </c>
      <c r="M61" s="56">
        <v>4975226.3275224343</v>
      </c>
      <c r="N61" s="56">
        <v>59249164.327522434</v>
      </c>
      <c r="O61" s="56">
        <f t="shared" si="2"/>
        <v>0</v>
      </c>
      <c r="P61" s="56">
        <f t="shared" si="3"/>
        <v>1.862645149230957E-9</v>
      </c>
      <c r="Q61" s="57">
        <f t="shared" si="4"/>
        <v>0</v>
      </c>
      <c r="R61">
        <v>58</v>
      </c>
      <c r="S61" t="s">
        <v>321</v>
      </c>
      <c r="T61">
        <v>54273938</v>
      </c>
      <c r="U61">
        <v>3796230.22</v>
      </c>
      <c r="V61">
        <v>1178996.1000000001</v>
      </c>
      <c r="W61">
        <v>59249164</v>
      </c>
      <c r="X61" t="b">
        <f t="shared" si="5"/>
        <v>1</v>
      </c>
      <c r="Y61" s="46">
        <f t="shared" si="6"/>
        <v>0</v>
      </c>
      <c r="Z61" s="46">
        <f t="shared" si="7"/>
        <v>-4.4472040608525276E-3</v>
      </c>
      <c r="AA61" s="46">
        <f t="shared" si="8"/>
        <v>-3.0752280727028847E-3</v>
      </c>
      <c r="AB61" s="46">
        <f t="shared" si="9"/>
        <v>-0.32752243429422379</v>
      </c>
    </row>
    <row r="62" spans="1:28" x14ac:dyDescent="0.25">
      <c r="A62" s="65" t="s">
        <v>481</v>
      </c>
      <c r="B62" s="41" t="s">
        <v>93</v>
      </c>
      <c r="C62" s="84" t="s">
        <v>322</v>
      </c>
      <c r="D62" s="84"/>
      <c r="E62" s="84"/>
      <c r="F62" s="84"/>
      <c r="G62" s="39">
        <v>2262673</v>
      </c>
      <c r="H62" s="39">
        <v>563239.25318184681</v>
      </c>
      <c r="I62" s="39">
        <v>515252.01964711031</v>
      </c>
      <c r="J62" s="66">
        <f t="shared" si="1"/>
        <v>3341164.2728289571</v>
      </c>
      <c r="K62" s="50"/>
      <c r="L62" s="55">
        <v>2262673</v>
      </c>
      <c r="M62" s="56">
        <v>1078491.2728289575</v>
      </c>
      <c r="N62" s="56">
        <v>3341164.2728289571</v>
      </c>
      <c r="O62" s="56">
        <f t="shared" si="2"/>
        <v>0</v>
      </c>
      <c r="P62" s="56">
        <f t="shared" si="3"/>
        <v>0</v>
      </c>
      <c r="Q62" s="57">
        <f t="shared" si="4"/>
        <v>0</v>
      </c>
      <c r="R62">
        <v>59</v>
      </c>
      <c r="S62" t="s">
        <v>322</v>
      </c>
      <c r="T62">
        <v>2262673</v>
      </c>
      <c r="U62">
        <v>563239.25</v>
      </c>
      <c r="V62">
        <v>515252.02</v>
      </c>
      <c r="W62">
        <v>3341164</v>
      </c>
      <c r="X62" t="b">
        <f t="shared" si="5"/>
        <v>1</v>
      </c>
      <c r="Y62" s="46">
        <f t="shared" si="6"/>
        <v>0</v>
      </c>
      <c r="Z62" s="46">
        <f t="shared" si="7"/>
        <v>-3.1818468123674393E-3</v>
      </c>
      <c r="AA62" s="46">
        <f t="shared" si="8"/>
        <v>3.5288970684632659E-4</v>
      </c>
      <c r="AB62" s="46">
        <f t="shared" si="9"/>
        <v>-0.2728289570659399</v>
      </c>
    </row>
    <row r="63" spans="1:28" x14ac:dyDescent="0.25">
      <c r="A63" s="65" t="s">
        <v>481</v>
      </c>
      <c r="B63" s="41" t="s">
        <v>94</v>
      </c>
      <c r="C63" s="84" t="s">
        <v>323</v>
      </c>
      <c r="D63" s="84"/>
      <c r="E63" s="84"/>
      <c r="F63" s="84"/>
      <c r="G63" s="39">
        <v>7919774</v>
      </c>
      <c r="H63" s="39">
        <v>2245621.7050025291</v>
      </c>
      <c r="I63" s="39">
        <v>1242607.9194010312</v>
      </c>
      <c r="J63" s="66">
        <f t="shared" si="1"/>
        <v>11408003.624403561</v>
      </c>
      <c r="K63" s="50"/>
      <c r="L63" s="55">
        <v>7919774</v>
      </c>
      <c r="M63" s="56">
        <v>3488229.6244035615</v>
      </c>
      <c r="N63" s="56">
        <v>11408003.624403561</v>
      </c>
      <c r="O63" s="56">
        <f t="shared" si="2"/>
        <v>0</v>
      </c>
      <c r="P63" s="56">
        <f t="shared" si="3"/>
        <v>0</v>
      </c>
      <c r="Q63" s="57">
        <f t="shared" si="4"/>
        <v>0</v>
      </c>
      <c r="R63">
        <v>60</v>
      </c>
      <c r="S63" t="s">
        <v>323</v>
      </c>
      <c r="T63">
        <v>7919774</v>
      </c>
      <c r="U63">
        <v>2245621.7000000002</v>
      </c>
      <c r="V63">
        <v>1242607.92</v>
      </c>
      <c r="W63">
        <v>11408004</v>
      </c>
      <c r="X63" t="b">
        <f t="shared" si="5"/>
        <v>1</v>
      </c>
      <c r="Y63" s="46">
        <f t="shared" si="6"/>
        <v>0</v>
      </c>
      <c r="Z63" s="46">
        <f t="shared" si="7"/>
        <v>-5.0025288946926594E-3</v>
      </c>
      <c r="AA63" s="46">
        <f t="shared" si="8"/>
        <v>5.9896870516240597E-4</v>
      </c>
      <c r="AB63" s="46">
        <f t="shared" si="9"/>
        <v>0.37559643946588039</v>
      </c>
    </row>
    <row r="64" spans="1:28" x14ac:dyDescent="0.25">
      <c r="A64" s="65" t="s">
        <v>481</v>
      </c>
      <c r="B64" s="41" t="s">
        <v>95</v>
      </c>
      <c r="C64" s="84" t="s">
        <v>324</v>
      </c>
      <c r="D64" s="84"/>
      <c r="E64" s="84"/>
      <c r="F64" s="84"/>
      <c r="G64" s="39">
        <v>39003535</v>
      </c>
      <c r="H64" s="39">
        <v>8901649.1333509125</v>
      </c>
      <c r="I64" s="39">
        <v>653823.01808764541</v>
      </c>
      <c r="J64" s="66">
        <f t="shared" si="1"/>
        <v>48559007.151438557</v>
      </c>
      <c r="K64" s="50"/>
      <c r="L64" s="55">
        <v>39003535</v>
      </c>
      <c r="M64" s="56">
        <v>9555472.1514385603</v>
      </c>
      <c r="N64" s="56">
        <v>48559007.151438564</v>
      </c>
      <c r="O64" s="56">
        <f t="shared" si="2"/>
        <v>0</v>
      </c>
      <c r="P64" s="56">
        <f t="shared" si="3"/>
        <v>2.4447217583656311E-9</v>
      </c>
      <c r="Q64" s="57">
        <f t="shared" si="4"/>
        <v>0</v>
      </c>
      <c r="R64">
        <v>61</v>
      </c>
      <c r="S64" t="s">
        <v>324</v>
      </c>
      <c r="T64">
        <v>39003535</v>
      </c>
      <c r="U64">
        <v>8901649.1300000008</v>
      </c>
      <c r="V64">
        <v>653823.02</v>
      </c>
      <c r="W64">
        <v>48559007</v>
      </c>
      <c r="X64" t="b">
        <f t="shared" si="5"/>
        <v>1</v>
      </c>
      <c r="Y64" s="46">
        <f t="shared" si="6"/>
        <v>0</v>
      </c>
      <c r="Z64" s="46">
        <f t="shared" si="7"/>
        <v>-3.3509116619825363E-3</v>
      </c>
      <c r="AA64" s="46">
        <f t="shared" si="8"/>
        <v>1.91235460806638E-3</v>
      </c>
      <c r="AB64" s="46">
        <f t="shared" si="9"/>
        <v>-0.15143855661153793</v>
      </c>
    </row>
    <row r="65" spans="1:28" x14ac:dyDescent="0.25">
      <c r="A65" s="65" t="s">
        <v>481</v>
      </c>
      <c r="B65" s="41" t="s">
        <v>96</v>
      </c>
      <c r="C65" s="84" t="s">
        <v>325</v>
      </c>
      <c r="D65" s="84"/>
      <c r="E65" s="84"/>
      <c r="F65" s="84"/>
      <c r="G65" s="39">
        <v>3280125</v>
      </c>
      <c r="H65" s="39">
        <v>1112132.8450400631</v>
      </c>
      <c r="I65" s="39">
        <v>457574.22114118101</v>
      </c>
      <c r="J65" s="66">
        <f t="shared" si="1"/>
        <v>4849832.0661812443</v>
      </c>
      <c r="K65" s="50"/>
      <c r="L65" s="55">
        <v>3280125</v>
      </c>
      <c r="M65" s="56">
        <v>1569707.0661812448</v>
      </c>
      <c r="N65" s="56">
        <v>4849832.0661812443</v>
      </c>
      <c r="O65" s="56">
        <f t="shared" si="2"/>
        <v>0</v>
      </c>
      <c r="P65" s="56">
        <f t="shared" si="3"/>
        <v>6.4028427004814148E-10</v>
      </c>
      <c r="Q65" s="57">
        <f t="shared" si="4"/>
        <v>0</v>
      </c>
      <c r="R65">
        <v>62</v>
      </c>
      <c r="S65" t="s">
        <v>325</v>
      </c>
      <c r="T65">
        <v>3280125</v>
      </c>
      <c r="U65">
        <v>1112132.8400000001</v>
      </c>
      <c r="V65">
        <v>457574.22</v>
      </c>
      <c r="W65">
        <v>4849832</v>
      </c>
      <c r="X65" t="b">
        <f t="shared" si="5"/>
        <v>1</v>
      </c>
      <c r="Y65" s="46">
        <f t="shared" si="6"/>
        <v>0</v>
      </c>
      <c r="Z65" s="46">
        <f t="shared" si="7"/>
        <v>-5.0400630570948124E-3</v>
      </c>
      <c r="AA65" s="46">
        <f t="shared" si="8"/>
        <v>-1.1411810410209E-3</v>
      </c>
      <c r="AB65" s="46">
        <f t="shared" si="9"/>
        <v>-6.618124432861805E-2</v>
      </c>
    </row>
    <row r="66" spans="1:28" x14ac:dyDescent="0.25">
      <c r="A66" s="65" t="s">
        <v>481</v>
      </c>
      <c r="B66" s="41" t="s">
        <v>97</v>
      </c>
      <c r="C66" s="84" t="s">
        <v>326</v>
      </c>
      <c r="D66" s="84"/>
      <c r="E66" s="84"/>
      <c r="F66" s="84"/>
      <c r="G66" s="39">
        <v>10228428</v>
      </c>
      <c r="H66" s="39">
        <v>1294035.7186279525</v>
      </c>
      <c r="I66" s="39">
        <v>1222947.3626360125</v>
      </c>
      <c r="J66" s="66">
        <f t="shared" si="1"/>
        <v>12745411.081263965</v>
      </c>
      <c r="K66" s="50"/>
      <c r="L66" s="55">
        <v>10228428</v>
      </c>
      <c r="M66" s="56">
        <v>2516983.0812639659</v>
      </c>
      <c r="N66" s="56">
        <v>12745411.081263965</v>
      </c>
      <c r="O66" s="56">
        <f t="shared" si="2"/>
        <v>0</v>
      </c>
      <c r="P66" s="56">
        <f t="shared" si="3"/>
        <v>0</v>
      </c>
      <c r="Q66" s="57">
        <f t="shared" si="4"/>
        <v>0</v>
      </c>
      <c r="R66">
        <v>63</v>
      </c>
      <c r="S66" t="s">
        <v>326</v>
      </c>
      <c r="T66">
        <v>10228428</v>
      </c>
      <c r="U66">
        <v>1294035.72</v>
      </c>
      <c r="V66">
        <v>1222947.3600000001</v>
      </c>
      <c r="W66">
        <v>12745411</v>
      </c>
      <c r="X66" t="b">
        <f t="shared" si="5"/>
        <v>1</v>
      </c>
      <c r="Y66" s="46">
        <f t="shared" si="6"/>
        <v>0</v>
      </c>
      <c r="Z66" s="46">
        <f t="shared" si="7"/>
        <v>1.3720474671572447E-3</v>
      </c>
      <c r="AA66" s="46">
        <f t="shared" si="8"/>
        <v>-2.6360123883932829E-3</v>
      </c>
      <c r="AB66" s="46">
        <f t="shared" si="9"/>
        <v>-8.1263964995741844E-2</v>
      </c>
    </row>
    <row r="67" spans="1:28" x14ac:dyDescent="0.25">
      <c r="A67" s="65" t="s">
        <v>481</v>
      </c>
      <c r="B67" s="41" t="s">
        <v>98</v>
      </c>
      <c r="C67" s="84" t="s">
        <v>327</v>
      </c>
      <c r="D67" s="84"/>
      <c r="E67" s="84"/>
      <c r="F67" s="84"/>
      <c r="G67" s="39">
        <v>17013999</v>
      </c>
      <c r="H67" s="39">
        <v>3851350.331319313</v>
      </c>
      <c r="I67" s="39">
        <v>728557.50296481117</v>
      </c>
      <c r="J67" s="66">
        <f t="shared" si="1"/>
        <v>21593906.834284123</v>
      </c>
      <c r="K67" s="50"/>
      <c r="L67" s="55">
        <v>17013999</v>
      </c>
      <c r="M67" s="56">
        <v>4579907.8342841268</v>
      </c>
      <c r="N67" s="56">
        <v>21593906.834284127</v>
      </c>
      <c r="O67" s="56">
        <f t="shared" si="2"/>
        <v>0</v>
      </c>
      <c r="P67" s="56">
        <f t="shared" si="3"/>
        <v>2.5611370801925659E-9</v>
      </c>
      <c r="Q67" s="57">
        <f t="shared" si="4"/>
        <v>0</v>
      </c>
      <c r="R67">
        <v>64</v>
      </c>
      <c r="S67" t="s">
        <v>327</v>
      </c>
      <c r="T67">
        <v>17013999</v>
      </c>
      <c r="U67">
        <v>3851350.33</v>
      </c>
      <c r="V67">
        <v>728557.5</v>
      </c>
      <c r="W67">
        <v>21593907</v>
      </c>
      <c r="X67" t="b">
        <f t="shared" si="5"/>
        <v>1</v>
      </c>
      <c r="Y67" s="46">
        <f t="shared" si="6"/>
        <v>0</v>
      </c>
      <c r="Z67" s="46">
        <f t="shared" si="7"/>
        <v>-1.3193129561841488E-3</v>
      </c>
      <c r="AA67" s="46">
        <f t="shared" si="8"/>
        <v>-2.9648111667484045E-3</v>
      </c>
      <c r="AB67" s="46">
        <f t="shared" si="9"/>
        <v>0.16571587696671486</v>
      </c>
    </row>
    <row r="68" spans="1:28" x14ac:dyDescent="0.25">
      <c r="A68" s="65" t="s">
        <v>481</v>
      </c>
      <c r="B68" s="41" t="s">
        <v>99</v>
      </c>
      <c r="C68" s="84" t="s">
        <v>328</v>
      </c>
      <c r="D68" s="84"/>
      <c r="E68" s="84"/>
      <c r="F68" s="84"/>
      <c r="G68" s="39">
        <v>14649336</v>
      </c>
      <c r="H68" s="39">
        <v>2878865.8642194313</v>
      </c>
      <c r="I68" s="39">
        <v>1000151.8514267085</v>
      </c>
      <c r="J68" s="66">
        <f t="shared" si="1"/>
        <v>18528353.71564614</v>
      </c>
      <c r="K68" s="50"/>
      <c r="L68" s="55">
        <v>14649336</v>
      </c>
      <c r="M68" s="56">
        <v>3879017.7156461412</v>
      </c>
      <c r="N68" s="56">
        <v>18528353.71564614</v>
      </c>
      <c r="O68" s="56">
        <f t="shared" si="2"/>
        <v>0</v>
      </c>
      <c r="P68" s="56">
        <f t="shared" si="3"/>
        <v>1.3969838619232178E-9</v>
      </c>
      <c r="Q68" s="57">
        <f t="shared" si="4"/>
        <v>0</v>
      </c>
      <c r="R68">
        <v>65</v>
      </c>
      <c r="S68" t="s">
        <v>328</v>
      </c>
      <c r="T68">
        <v>14649336</v>
      </c>
      <c r="U68">
        <v>2878865.86</v>
      </c>
      <c r="V68">
        <v>1000151.85</v>
      </c>
      <c r="W68">
        <v>18528354</v>
      </c>
      <c r="X68" t="b">
        <f t="shared" si="5"/>
        <v>1</v>
      </c>
      <c r="Y68" s="46">
        <f t="shared" si="6"/>
        <v>0</v>
      </c>
      <c r="Z68" s="46">
        <f t="shared" si="7"/>
        <v>-4.2194314301013947E-3</v>
      </c>
      <c r="AA68" s="46">
        <f t="shared" si="8"/>
        <v>-1.4267085352912545E-3</v>
      </c>
      <c r="AB68" s="46">
        <f t="shared" si="9"/>
        <v>0.28435385972261429</v>
      </c>
    </row>
    <row r="69" spans="1:28" x14ac:dyDescent="0.25">
      <c r="A69" s="65" t="s">
        <v>481</v>
      </c>
      <c r="B69" s="41" t="s">
        <v>100</v>
      </c>
      <c r="C69" s="84" t="s">
        <v>329</v>
      </c>
      <c r="D69" s="84"/>
      <c r="E69" s="84"/>
      <c r="F69" s="84"/>
      <c r="G69" s="39">
        <v>8425572</v>
      </c>
      <c r="H69" s="39">
        <v>2310465.737357609</v>
      </c>
      <c r="I69" s="39">
        <v>444435.59856833436</v>
      </c>
      <c r="J69" s="66">
        <f t="shared" ref="J69:J132" si="10">G69+H69+I69</f>
        <v>11180473.335925944</v>
      </c>
      <c r="K69" s="50"/>
      <c r="L69" s="55">
        <v>8425572</v>
      </c>
      <c r="M69" s="56">
        <v>2754901.3359259446</v>
      </c>
      <c r="N69" s="56">
        <v>11180473.335925944</v>
      </c>
      <c r="O69" s="56">
        <f t="shared" ref="O69:O132" si="11">L69-G69</f>
        <v>0</v>
      </c>
      <c r="P69" s="56">
        <f t="shared" ref="P69:P132" si="12">M69-H69-I69</f>
        <v>1.280568540096283E-9</v>
      </c>
      <c r="Q69" s="57">
        <f t="shared" ref="Q69:Q132" si="13">N69-J69</f>
        <v>0</v>
      </c>
      <c r="R69">
        <v>66</v>
      </c>
      <c r="S69" t="s">
        <v>329</v>
      </c>
      <c r="T69">
        <v>8425572</v>
      </c>
      <c r="U69">
        <v>2310465.7400000002</v>
      </c>
      <c r="V69">
        <v>444435.6</v>
      </c>
      <c r="W69">
        <v>11180473</v>
      </c>
      <c r="X69" t="b">
        <f t="shared" ref="X69:X132" si="14">EXACT(S69,C69)</f>
        <v>1</v>
      </c>
      <c r="Y69" s="46">
        <f t="shared" ref="Y69:Y132" si="15">T69-G69</f>
        <v>0</v>
      </c>
      <c r="Z69" s="46">
        <f t="shared" ref="Z69:Z132" si="16">U69-H69</f>
        <v>2.642391249537468E-3</v>
      </c>
      <c r="AA69" s="46">
        <f t="shared" ref="AA69:AA132" si="17">V69-I69</f>
        <v>1.4316656161099672E-3</v>
      </c>
      <c r="AB69" s="46">
        <f t="shared" ref="AB69:AB132" si="18">W69-J69</f>
        <v>-0.33592594414949417</v>
      </c>
    </row>
    <row r="70" spans="1:28" x14ac:dyDescent="0.25">
      <c r="A70" s="65" t="s">
        <v>481</v>
      </c>
      <c r="B70" s="41" t="s">
        <v>101</v>
      </c>
      <c r="C70" s="84" t="s">
        <v>330</v>
      </c>
      <c r="D70" s="84"/>
      <c r="E70" s="84"/>
      <c r="F70" s="84"/>
      <c r="G70" s="39">
        <v>18638631</v>
      </c>
      <c r="H70" s="39">
        <v>1316765.3855226624</v>
      </c>
      <c r="I70" s="39">
        <v>1546443.9245412461</v>
      </c>
      <c r="J70" s="66">
        <f t="shared" si="10"/>
        <v>21501840.31006391</v>
      </c>
      <c r="K70" s="50"/>
      <c r="L70" s="55">
        <v>18638631</v>
      </c>
      <c r="M70" s="56">
        <v>2863209.3100639097</v>
      </c>
      <c r="N70" s="56">
        <v>21501840.31006391</v>
      </c>
      <c r="O70" s="56">
        <f t="shared" si="11"/>
        <v>0</v>
      </c>
      <c r="P70" s="56">
        <f t="shared" si="12"/>
        <v>0</v>
      </c>
      <c r="Q70" s="57">
        <f t="shared" si="13"/>
        <v>0</v>
      </c>
      <c r="R70">
        <v>67</v>
      </c>
      <c r="S70" t="s">
        <v>330</v>
      </c>
      <c r="T70">
        <v>18638631</v>
      </c>
      <c r="U70">
        <v>1316765.3899999999</v>
      </c>
      <c r="V70">
        <v>1546443.92</v>
      </c>
      <c r="W70">
        <v>21501840</v>
      </c>
      <c r="X70" t="b">
        <f t="shared" si="14"/>
        <v>1</v>
      </c>
      <c r="Y70" s="46">
        <f t="shared" si="15"/>
        <v>0</v>
      </c>
      <c r="Z70" s="46">
        <f t="shared" si="16"/>
        <v>4.4773374684154987E-3</v>
      </c>
      <c r="AA70" s="46">
        <f t="shared" si="17"/>
        <v>-4.5412462204694748E-3</v>
      </c>
      <c r="AB70" s="46">
        <f t="shared" si="18"/>
        <v>-0.31006390973925591</v>
      </c>
    </row>
    <row r="71" spans="1:28" x14ac:dyDescent="0.25">
      <c r="A71" s="65" t="s">
        <v>481</v>
      </c>
      <c r="B71" s="41" t="s">
        <v>102</v>
      </c>
      <c r="C71" s="84" t="s">
        <v>331</v>
      </c>
      <c r="D71" s="84"/>
      <c r="E71" s="84"/>
      <c r="F71" s="84"/>
      <c r="G71" s="39">
        <v>14700287</v>
      </c>
      <c r="H71" s="39">
        <v>3429745.8723563608</v>
      </c>
      <c r="I71" s="39">
        <v>934774.16421576939</v>
      </c>
      <c r="J71" s="66">
        <f t="shared" si="10"/>
        <v>19064807.036572132</v>
      </c>
      <c r="K71" s="50"/>
      <c r="L71" s="55">
        <v>14700287</v>
      </c>
      <c r="M71" s="56">
        <v>4364520.0365721313</v>
      </c>
      <c r="N71" s="56">
        <v>19064807.036572132</v>
      </c>
      <c r="O71" s="56">
        <f t="shared" si="11"/>
        <v>0</v>
      </c>
      <c r="P71" s="56">
        <f t="shared" si="12"/>
        <v>1.1641532182693481E-9</v>
      </c>
      <c r="Q71" s="57">
        <f t="shared" si="13"/>
        <v>0</v>
      </c>
      <c r="R71">
        <v>68</v>
      </c>
      <c r="S71" t="s">
        <v>331</v>
      </c>
      <c r="T71">
        <v>14700287</v>
      </c>
      <c r="U71">
        <v>3429745.87</v>
      </c>
      <c r="V71">
        <v>934774.16</v>
      </c>
      <c r="W71">
        <v>19064807</v>
      </c>
      <c r="X71" t="b">
        <f t="shared" si="14"/>
        <v>1</v>
      </c>
      <c r="Y71" s="46">
        <f t="shared" si="15"/>
        <v>0</v>
      </c>
      <c r="Z71" s="46">
        <f t="shared" si="16"/>
        <v>-2.3563606664538383E-3</v>
      </c>
      <c r="AA71" s="46">
        <f t="shared" si="17"/>
        <v>-4.2157693533226848E-3</v>
      </c>
      <c r="AB71" s="46">
        <f t="shared" si="18"/>
        <v>-3.6572132259607315E-2</v>
      </c>
    </row>
    <row r="72" spans="1:28" x14ac:dyDescent="0.25">
      <c r="A72" s="65" t="s">
        <v>481</v>
      </c>
      <c r="B72" s="41" t="s">
        <v>103</v>
      </c>
      <c r="C72" s="84" t="s">
        <v>332</v>
      </c>
      <c r="D72" s="84"/>
      <c r="E72" s="84"/>
      <c r="F72" s="84"/>
      <c r="G72" s="39">
        <v>34340756</v>
      </c>
      <c r="H72" s="39">
        <v>4772001.969014097</v>
      </c>
      <c r="I72" s="39">
        <v>814087.87230547075</v>
      </c>
      <c r="J72" s="66">
        <f t="shared" si="10"/>
        <v>39926845.841319561</v>
      </c>
      <c r="K72" s="50"/>
      <c r="L72" s="55">
        <v>34340756</v>
      </c>
      <c r="M72" s="56">
        <v>5586089.8413195703</v>
      </c>
      <c r="N72" s="56">
        <v>39926845.841319568</v>
      </c>
      <c r="O72" s="56">
        <f t="shared" si="11"/>
        <v>0</v>
      </c>
      <c r="P72" s="56">
        <f t="shared" si="12"/>
        <v>2.5611370801925659E-9</v>
      </c>
      <c r="Q72" s="57">
        <f t="shared" si="13"/>
        <v>0</v>
      </c>
      <c r="R72">
        <v>69</v>
      </c>
      <c r="S72" t="s">
        <v>332</v>
      </c>
      <c r="T72">
        <v>34340756</v>
      </c>
      <c r="U72">
        <v>4772001.97</v>
      </c>
      <c r="V72">
        <v>814087.87</v>
      </c>
      <c r="W72">
        <v>39926846</v>
      </c>
      <c r="X72" t="b">
        <f t="shared" si="14"/>
        <v>1</v>
      </c>
      <c r="Y72" s="46">
        <f t="shared" si="15"/>
        <v>0</v>
      </c>
      <c r="Z72" s="46">
        <f t="shared" si="16"/>
        <v>9.8590273410081863E-4</v>
      </c>
      <c r="AA72" s="46">
        <f t="shared" si="17"/>
        <v>-2.3054707562550902E-3</v>
      </c>
      <c r="AB72" s="46">
        <f t="shared" si="18"/>
        <v>0.15868043899536133</v>
      </c>
    </row>
    <row r="73" spans="1:28" x14ac:dyDescent="0.25">
      <c r="A73" s="65" t="s">
        <v>481</v>
      </c>
      <c r="B73" s="41" t="s">
        <v>104</v>
      </c>
      <c r="C73" s="84" t="s">
        <v>333</v>
      </c>
      <c r="D73" s="84"/>
      <c r="E73" s="84"/>
      <c r="F73" s="84"/>
      <c r="G73" s="39">
        <v>10061825</v>
      </c>
      <c r="H73" s="39">
        <v>2434982.5270964191</v>
      </c>
      <c r="I73" s="39">
        <v>630729.9988536468</v>
      </c>
      <c r="J73" s="66">
        <f t="shared" si="10"/>
        <v>13127537.525950065</v>
      </c>
      <c r="K73" s="50"/>
      <c r="L73" s="55">
        <v>10061825</v>
      </c>
      <c r="M73" s="56">
        <v>3065712.5259500672</v>
      </c>
      <c r="N73" s="56">
        <v>13127537.525950067</v>
      </c>
      <c r="O73" s="56">
        <f t="shared" si="11"/>
        <v>0</v>
      </c>
      <c r="P73" s="56">
        <f t="shared" si="12"/>
        <v>1.280568540096283E-9</v>
      </c>
      <c r="Q73" s="57">
        <f t="shared" si="13"/>
        <v>0</v>
      </c>
      <c r="R73">
        <v>70</v>
      </c>
      <c r="S73" t="s">
        <v>333</v>
      </c>
      <c r="T73">
        <v>10061825</v>
      </c>
      <c r="U73">
        <v>2434982.5299999998</v>
      </c>
      <c r="V73">
        <v>630730</v>
      </c>
      <c r="W73">
        <v>13127538</v>
      </c>
      <c r="X73" t="b">
        <f t="shared" si="14"/>
        <v>1</v>
      </c>
      <c r="Y73" s="46">
        <f t="shared" si="15"/>
        <v>0</v>
      </c>
      <c r="Z73" s="46">
        <f t="shared" si="16"/>
        <v>2.9035806655883789E-3</v>
      </c>
      <c r="AA73" s="46">
        <f t="shared" si="17"/>
        <v>1.146353199146688E-3</v>
      </c>
      <c r="AB73" s="46">
        <f t="shared" si="18"/>
        <v>0.47404993511736393</v>
      </c>
    </row>
    <row r="74" spans="1:28" x14ac:dyDescent="0.25">
      <c r="A74" s="65" t="s">
        <v>481</v>
      </c>
      <c r="B74" s="41" t="s">
        <v>105</v>
      </c>
      <c r="C74" s="84" t="s">
        <v>334</v>
      </c>
      <c r="D74" s="84"/>
      <c r="E74" s="84"/>
      <c r="F74" s="84"/>
      <c r="G74" s="39">
        <v>59088186</v>
      </c>
      <c r="H74" s="39">
        <v>10588223.218745848</v>
      </c>
      <c r="I74" s="39">
        <v>1326548.3565999491</v>
      </c>
      <c r="J74" s="66">
        <f t="shared" si="10"/>
        <v>71002957.575345784</v>
      </c>
      <c r="K74" s="50"/>
      <c r="L74" s="55">
        <v>59088186</v>
      </c>
      <c r="M74" s="56">
        <v>11914771.575345801</v>
      </c>
      <c r="N74" s="56">
        <v>71002957.575345814</v>
      </c>
      <c r="O74" s="56">
        <f t="shared" si="11"/>
        <v>0</v>
      </c>
      <c r="P74" s="56">
        <f t="shared" si="12"/>
        <v>3.9581209421157837E-9</v>
      </c>
      <c r="Q74" s="57">
        <f t="shared" si="13"/>
        <v>0</v>
      </c>
      <c r="R74">
        <v>71</v>
      </c>
      <c r="S74" t="s">
        <v>334</v>
      </c>
      <c r="T74">
        <v>59088186</v>
      </c>
      <c r="U74">
        <v>10588223.220000001</v>
      </c>
      <c r="V74">
        <v>1326548.3600000001</v>
      </c>
      <c r="W74">
        <v>71002958</v>
      </c>
      <c r="X74" t="b">
        <f t="shared" si="14"/>
        <v>1</v>
      </c>
      <c r="Y74" s="46">
        <f t="shared" si="15"/>
        <v>0</v>
      </c>
      <c r="Z74" s="46">
        <f t="shared" si="16"/>
        <v>1.2541525065898895E-3</v>
      </c>
      <c r="AA74" s="46">
        <f t="shared" si="17"/>
        <v>3.4000510349869728E-3</v>
      </c>
      <c r="AB74" s="46">
        <f t="shared" si="18"/>
        <v>0.42465421557426453</v>
      </c>
    </row>
    <row r="75" spans="1:28" x14ac:dyDescent="0.25">
      <c r="A75" s="65" t="s">
        <v>481</v>
      </c>
      <c r="B75" s="41" t="s">
        <v>106</v>
      </c>
      <c r="C75" s="84" t="s">
        <v>335</v>
      </c>
      <c r="D75" s="84"/>
      <c r="E75" s="84"/>
      <c r="F75" s="84"/>
      <c r="G75" s="39">
        <v>45341616</v>
      </c>
      <c r="H75" s="39">
        <v>5026532.106187216</v>
      </c>
      <c r="I75" s="39">
        <v>1310282.6211755283</v>
      </c>
      <c r="J75" s="66">
        <f t="shared" si="10"/>
        <v>51678430.727362745</v>
      </c>
      <c r="K75" s="50"/>
      <c r="L75" s="55">
        <v>45341616</v>
      </c>
      <c r="M75" s="56">
        <v>6336814.7273627464</v>
      </c>
      <c r="N75" s="56">
        <v>51678430.727362745</v>
      </c>
      <c r="O75" s="56">
        <f t="shared" si="11"/>
        <v>0</v>
      </c>
      <c r="P75" s="56">
        <f t="shared" si="12"/>
        <v>2.0954757928848267E-9</v>
      </c>
      <c r="Q75" s="57">
        <f t="shared" si="13"/>
        <v>0</v>
      </c>
      <c r="R75">
        <v>72</v>
      </c>
      <c r="S75" t="s">
        <v>335</v>
      </c>
      <c r="T75">
        <v>45341616</v>
      </c>
      <c r="U75">
        <v>5026532.0999999996</v>
      </c>
      <c r="V75">
        <v>1310282.6200000001</v>
      </c>
      <c r="W75">
        <v>51678431</v>
      </c>
      <c r="X75" t="b">
        <f t="shared" si="14"/>
        <v>1</v>
      </c>
      <c r="Y75" s="46">
        <f t="shared" si="15"/>
        <v>0</v>
      </c>
      <c r="Z75" s="46">
        <f t="shared" si="16"/>
        <v>-6.1872163787484169E-3</v>
      </c>
      <c r="AA75" s="46">
        <f t="shared" si="17"/>
        <v>-1.1755281593650579E-3</v>
      </c>
      <c r="AB75" s="46">
        <f t="shared" si="18"/>
        <v>0.2726372554898262</v>
      </c>
    </row>
    <row r="76" spans="1:28" x14ac:dyDescent="0.25">
      <c r="A76" s="65" t="s">
        <v>481</v>
      </c>
      <c r="B76" s="41" t="s">
        <v>107</v>
      </c>
      <c r="C76" s="84" t="s">
        <v>336</v>
      </c>
      <c r="D76" s="84"/>
      <c r="E76" s="84"/>
      <c r="F76" s="84"/>
      <c r="G76" s="39">
        <v>8657810</v>
      </c>
      <c r="H76" s="39">
        <v>3165837.4495991655</v>
      </c>
      <c r="I76" s="39">
        <v>633967.62064712041</v>
      </c>
      <c r="J76" s="66">
        <f t="shared" si="10"/>
        <v>12457615.070246287</v>
      </c>
      <c r="K76" s="50"/>
      <c r="L76" s="55">
        <v>8657810</v>
      </c>
      <c r="M76" s="56">
        <v>3799805.0702462876</v>
      </c>
      <c r="N76" s="56">
        <v>12457615.070246289</v>
      </c>
      <c r="O76" s="56">
        <f t="shared" si="11"/>
        <v>0</v>
      </c>
      <c r="P76" s="56">
        <f t="shared" si="12"/>
        <v>1.7462298274040222E-9</v>
      </c>
      <c r="Q76" s="57">
        <f t="shared" si="13"/>
        <v>0</v>
      </c>
      <c r="R76">
        <v>73</v>
      </c>
      <c r="S76" t="s">
        <v>336</v>
      </c>
      <c r="T76">
        <v>8657810</v>
      </c>
      <c r="U76">
        <v>3165837.45</v>
      </c>
      <c r="V76">
        <v>633967.62</v>
      </c>
      <c r="W76">
        <v>12457615</v>
      </c>
      <c r="X76" t="b">
        <f t="shared" si="14"/>
        <v>1</v>
      </c>
      <c r="Y76" s="46">
        <f t="shared" si="15"/>
        <v>0</v>
      </c>
      <c r="Z76" s="46">
        <f t="shared" si="16"/>
        <v>4.0083471685647964E-4</v>
      </c>
      <c r="AA76" s="46">
        <f t="shared" si="17"/>
        <v>-6.4712041057646275E-4</v>
      </c>
      <c r="AB76" s="46">
        <f t="shared" si="18"/>
        <v>-7.0246286690235138E-2</v>
      </c>
    </row>
    <row r="77" spans="1:28" x14ac:dyDescent="0.25">
      <c r="A77" s="65" t="s">
        <v>481</v>
      </c>
      <c r="B77" s="41" t="s">
        <v>108</v>
      </c>
      <c r="C77" s="84" t="s">
        <v>337</v>
      </c>
      <c r="D77" s="84"/>
      <c r="E77" s="84"/>
      <c r="F77" s="84"/>
      <c r="G77" s="39">
        <v>21162651</v>
      </c>
      <c r="H77" s="39">
        <v>5879205.6073812256</v>
      </c>
      <c r="I77" s="39">
        <v>814843.26869316457</v>
      </c>
      <c r="J77" s="66">
        <f t="shared" si="10"/>
        <v>27856699.876074389</v>
      </c>
      <c r="K77" s="50"/>
      <c r="L77" s="55">
        <v>21162651</v>
      </c>
      <c r="M77" s="56">
        <v>6694048.8760743923</v>
      </c>
      <c r="N77" s="56">
        <v>27856699.876074392</v>
      </c>
      <c r="O77" s="56">
        <f t="shared" si="11"/>
        <v>0</v>
      </c>
      <c r="P77" s="56">
        <f t="shared" si="12"/>
        <v>2.2118911147117615E-9</v>
      </c>
      <c r="Q77" s="57">
        <f t="shared" si="13"/>
        <v>0</v>
      </c>
      <c r="R77">
        <v>74</v>
      </c>
      <c r="S77" t="s">
        <v>337</v>
      </c>
      <c r="T77">
        <v>21162651</v>
      </c>
      <c r="U77">
        <v>5879205.6100000003</v>
      </c>
      <c r="V77">
        <v>814843.27</v>
      </c>
      <c r="W77">
        <v>27856700</v>
      </c>
      <c r="X77" t="b">
        <f t="shared" si="14"/>
        <v>1</v>
      </c>
      <c r="Y77" s="46">
        <f t="shared" si="15"/>
        <v>0</v>
      </c>
      <c r="Z77" s="46">
        <f t="shared" si="16"/>
        <v>2.6187747716903687E-3</v>
      </c>
      <c r="AA77" s="46">
        <f t="shared" si="17"/>
        <v>1.3068354455754161E-3</v>
      </c>
      <c r="AB77" s="46">
        <f t="shared" si="18"/>
        <v>0.12392561137676239</v>
      </c>
    </row>
    <row r="78" spans="1:28" x14ac:dyDescent="0.25">
      <c r="A78" s="65" t="s">
        <v>481</v>
      </c>
      <c r="B78" s="41" t="s">
        <v>109</v>
      </c>
      <c r="C78" s="84" t="s">
        <v>338</v>
      </c>
      <c r="D78" s="84"/>
      <c r="E78" s="84"/>
      <c r="F78" s="84"/>
      <c r="G78" s="39">
        <v>19016924</v>
      </c>
      <c r="H78" s="39">
        <v>2610722.2293291739</v>
      </c>
      <c r="I78" s="39">
        <v>923806.800358115</v>
      </c>
      <c r="J78" s="66">
        <f t="shared" si="10"/>
        <v>22551453.029687289</v>
      </c>
      <c r="K78" s="50"/>
      <c r="L78" s="55">
        <v>19016924</v>
      </c>
      <c r="M78" s="56">
        <v>3534529.0296872905</v>
      </c>
      <c r="N78" s="56">
        <v>22551453.029687293</v>
      </c>
      <c r="O78" s="56">
        <f t="shared" si="11"/>
        <v>0</v>
      </c>
      <c r="P78" s="56">
        <f t="shared" si="12"/>
        <v>1.6298145055770874E-9</v>
      </c>
      <c r="Q78" s="57">
        <f t="shared" si="13"/>
        <v>0</v>
      </c>
      <c r="R78">
        <v>75</v>
      </c>
      <c r="S78" t="s">
        <v>338</v>
      </c>
      <c r="T78">
        <v>19016924</v>
      </c>
      <c r="U78">
        <v>2610722.23</v>
      </c>
      <c r="V78">
        <v>923806.8</v>
      </c>
      <c r="W78">
        <v>22551453</v>
      </c>
      <c r="X78" t="b">
        <f t="shared" si="14"/>
        <v>1</v>
      </c>
      <c r="Y78" s="46">
        <f t="shared" si="15"/>
        <v>0</v>
      </c>
      <c r="Z78" s="46">
        <f t="shared" si="16"/>
        <v>6.7082606256008148E-4</v>
      </c>
      <c r="AA78" s="46">
        <f t="shared" si="17"/>
        <v>-3.5811495035886765E-4</v>
      </c>
      <c r="AB78" s="46">
        <f t="shared" si="18"/>
        <v>-2.9687289148569107E-2</v>
      </c>
    </row>
    <row r="79" spans="1:28" x14ac:dyDescent="0.25">
      <c r="A79" s="65" t="s">
        <v>481</v>
      </c>
      <c r="B79" s="41" t="s">
        <v>110</v>
      </c>
      <c r="C79" s="84" t="s">
        <v>339</v>
      </c>
      <c r="D79" s="84"/>
      <c r="E79" s="84"/>
      <c r="F79" s="84"/>
      <c r="G79" s="39">
        <v>30086269</v>
      </c>
      <c r="H79" s="39">
        <v>4582010.6998102013</v>
      </c>
      <c r="I79" s="39">
        <v>749383.23477068054</v>
      </c>
      <c r="J79" s="66">
        <f t="shared" si="10"/>
        <v>35417662.934580877</v>
      </c>
      <c r="K79" s="50"/>
      <c r="L79" s="55">
        <v>30086269</v>
      </c>
      <c r="M79" s="56">
        <v>5331393.9345808839</v>
      </c>
      <c r="N79" s="56">
        <v>35417662.934580885</v>
      </c>
      <c r="O79" s="56">
        <f t="shared" si="11"/>
        <v>0</v>
      </c>
      <c r="P79" s="56">
        <f t="shared" si="12"/>
        <v>2.0954757928848267E-9</v>
      </c>
      <c r="Q79" s="57">
        <f t="shared" si="13"/>
        <v>0</v>
      </c>
      <c r="R79">
        <v>76</v>
      </c>
      <c r="S79" t="s">
        <v>339</v>
      </c>
      <c r="T79">
        <v>30086269</v>
      </c>
      <c r="U79">
        <v>4582010.7</v>
      </c>
      <c r="V79">
        <v>749383.23</v>
      </c>
      <c r="W79">
        <v>35417663</v>
      </c>
      <c r="X79" t="b">
        <f t="shared" si="14"/>
        <v>1</v>
      </c>
      <c r="Y79" s="46">
        <f t="shared" si="15"/>
        <v>0</v>
      </c>
      <c r="Z79" s="46">
        <f t="shared" si="16"/>
        <v>1.8979888409376144E-4</v>
      </c>
      <c r="AA79" s="46">
        <f t="shared" si="17"/>
        <v>-4.7706805635243654E-3</v>
      </c>
      <c r="AB79" s="46">
        <f t="shared" si="18"/>
        <v>6.5419122576713562E-2</v>
      </c>
    </row>
    <row r="80" spans="1:28" x14ac:dyDescent="0.25">
      <c r="A80" s="65" t="s">
        <v>481</v>
      </c>
      <c r="B80" s="41" t="s">
        <v>111</v>
      </c>
      <c r="C80" s="84" t="s">
        <v>340</v>
      </c>
      <c r="D80" s="84"/>
      <c r="E80" s="84"/>
      <c r="F80" s="84"/>
      <c r="G80" s="39">
        <v>14146454</v>
      </c>
      <c r="H80" s="39">
        <v>2404668.9517662353</v>
      </c>
      <c r="I80" s="39">
        <v>964751.62674623285</v>
      </c>
      <c r="J80" s="66">
        <f t="shared" si="10"/>
        <v>17515874.578512467</v>
      </c>
      <c r="K80" s="50"/>
      <c r="L80" s="55">
        <v>14146454</v>
      </c>
      <c r="M80" s="56">
        <v>3369420.5785124693</v>
      </c>
      <c r="N80" s="56">
        <v>17515874.578512467</v>
      </c>
      <c r="O80" s="56">
        <f t="shared" si="11"/>
        <v>0</v>
      </c>
      <c r="P80" s="56">
        <f t="shared" si="12"/>
        <v>1.1641532182693481E-9</v>
      </c>
      <c r="Q80" s="57">
        <f t="shared" si="13"/>
        <v>0</v>
      </c>
      <c r="R80">
        <v>77</v>
      </c>
      <c r="S80" t="s">
        <v>340</v>
      </c>
      <c r="T80">
        <v>14146454</v>
      </c>
      <c r="U80">
        <v>2404668.9500000002</v>
      </c>
      <c r="V80">
        <v>964751.63</v>
      </c>
      <c r="W80">
        <v>17515875</v>
      </c>
      <c r="X80" t="b">
        <f t="shared" si="14"/>
        <v>1</v>
      </c>
      <c r="Y80" s="46">
        <f t="shared" si="15"/>
        <v>0</v>
      </c>
      <c r="Z80" s="46">
        <f t="shared" si="16"/>
        <v>-1.76623510196805E-3</v>
      </c>
      <c r="AA80" s="46">
        <f t="shared" si="17"/>
        <v>3.2537671504542232E-3</v>
      </c>
      <c r="AB80" s="46">
        <f t="shared" si="18"/>
        <v>0.42148753255605698</v>
      </c>
    </row>
    <row r="81" spans="1:28" x14ac:dyDescent="0.25">
      <c r="A81" s="65" t="s">
        <v>481</v>
      </c>
      <c r="B81" s="41" t="s">
        <v>112</v>
      </c>
      <c r="C81" s="84" t="s">
        <v>341</v>
      </c>
      <c r="D81" s="84"/>
      <c r="E81" s="84"/>
      <c r="F81" s="84"/>
      <c r="G81" s="39">
        <v>28874273</v>
      </c>
      <c r="H81" s="39">
        <v>3845737.9345448436</v>
      </c>
      <c r="I81" s="39">
        <v>1215583.5762130481</v>
      </c>
      <c r="J81" s="66">
        <f t="shared" si="10"/>
        <v>33935594.510757893</v>
      </c>
      <c r="K81" s="50"/>
      <c r="L81" s="55">
        <v>28874273</v>
      </c>
      <c r="M81" s="56">
        <v>5061321.5107578933</v>
      </c>
      <c r="N81" s="56">
        <v>33935594.510757893</v>
      </c>
      <c r="O81" s="56">
        <f t="shared" si="11"/>
        <v>0</v>
      </c>
      <c r="P81" s="56">
        <f t="shared" si="12"/>
        <v>0</v>
      </c>
      <c r="Q81" s="57">
        <f t="shared" si="13"/>
        <v>0</v>
      </c>
      <c r="R81">
        <v>78</v>
      </c>
      <c r="S81" t="s">
        <v>341</v>
      </c>
      <c r="T81">
        <v>28874273</v>
      </c>
      <c r="U81">
        <v>3845737.93</v>
      </c>
      <c r="V81">
        <v>1215583.58</v>
      </c>
      <c r="W81">
        <v>33935595</v>
      </c>
      <c r="X81" t="b">
        <f t="shared" si="14"/>
        <v>1</v>
      </c>
      <c r="Y81" s="46">
        <f t="shared" si="15"/>
        <v>0</v>
      </c>
      <c r="Z81" s="46">
        <f t="shared" si="16"/>
        <v>-4.5448434539139271E-3</v>
      </c>
      <c r="AA81" s="46">
        <f t="shared" si="17"/>
        <v>3.7869520019739866E-3</v>
      </c>
      <c r="AB81" s="46">
        <f t="shared" si="18"/>
        <v>0.48924210667610168</v>
      </c>
    </row>
    <row r="82" spans="1:28" x14ac:dyDescent="0.25">
      <c r="A82" s="65" t="s">
        <v>481</v>
      </c>
      <c r="B82" s="41" t="s">
        <v>113</v>
      </c>
      <c r="C82" s="84" t="s">
        <v>342</v>
      </c>
      <c r="D82" s="84"/>
      <c r="E82" s="84"/>
      <c r="F82" s="84"/>
      <c r="G82" s="39">
        <v>2599171</v>
      </c>
      <c r="H82" s="39">
        <v>782305.04417958332</v>
      </c>
      <c r="I82" s="39">
        <v>942492.89817505586</v>
      </c>
      <c r="J82" s="66">
        <f t="shared" si="10"/>
        <v>4323968.9423546391</v>
      </c>
      <c r="K82" s="50"/>
      <c r="L82" s="55">
        <v>2599171</v>
      </c>
      <c r="M82" s="56">
        <v>1724797.94235464</v>
      </c>
      <c r="N82" s="56">
        <v>4323968.94235464</v>
      </c>
      <c r="O82" s="56">
        <f t="shared" si="11"/>
        <v>0</v>
      </c>
      <c r="P82" s="56">
        <f t="shared" si="12"/>
        <v>0</v>
      </c>
      <c r="Q82" s="57">
        <f t="shared" si="13"/>
        <v>0</v>
      </c>
      <c r="R82">
        <v>79</v>
      </c>
      <c r="S82" t="s">
        <v>342</v>
      </c>
      <c r="T82">
        <v>2599171</v>
      </c>
      <c r="U82">
        <v>782305.04</v>
      </c>
      <c r="V82">
        <v>942492.9</v>
      </c>
      <c r="W82">
        <v>4323969</v>
      </c>
      <c r="X82" t="b">
        <f t="shared" si="14"/>
        <v>1</v>
      </c>
      <c r="Y82" s="46">
        <f t="shared" si="15"/>
        <v>0</v>
      </c>
      <c r="Z82" s="46">
        <f t="shared" si="16"/>
        <v>-4.1795832803472877E-3</v>
      </c>
      <c r="AA82" s="46">
        <f t="shared" si="17"/>
        <v>1.824944163672626E-3</v>
      </c>
      <c r="AB82" s="46">
        <f t="shared" si="18"/>
        <v>5.7645360939204693E-2</v>
      </c>
    </row>
    <row r="83" spans="1:28" x14ac:dyDescent="0.25">
      <c r="A83" s="65" t="s">
        <v>481</v>
      </c>
      <c r="B83" s="41" t="s">
        <v>114</v>
      </c>
      <c r="C83" s="84" t="s">
        <v>343</v>
      </c>
      <c r="D83" s="84"/>
      <c r="E83" s="84"/>
      <c r="F83" s="84"/>
      <c r="G83" s="39">
        <v>5804402</v>
      </c>
      <c r="H83" s="39">
        <v>1188662.9330654901</v>
      </c>
      <c r="I83" s="39">
        <v>906344.18841475947</v>
      </c>
      <c r="J83" s="66">
        <f t="shared" si="10"/>
        <v>7899409.1214802489</v>
      </c>
      <c r="K83" s="50"/>
      <c r="L83" s="55">
        <v>5804402</v>
      </c>
      <c r="M83" s="56">
        <v>2095007.1214802503</v>
      </c>
      <c r="N83" s="56">
        <v>7899409.1214802507</v>
      </c>
      <c r="O83" s="56">
        <f t="shared" si="11"/>
        <v>0</v>
      </c>
      <c r="P83" s="56">
        <f t="shared" si="12"/>
        <v>0</v>
      </c>
      <c r="Q83" s="57">
        <f t="shared" si="13"/>
        <v>0</v>
      </c>
      <c r="R83">
        <v>80</v>
      </c>
      <c r="S83" t="s">
        <v>343</v>
      </c>
      <c r="T83">
        <v>5804402</v>
      </c>
      <c r="U83">
        <v>1188662.93</v>
      </c>
      <c r="V83">
        <v>906344.19</v>
      </c>
      <c r="W83">
        <v>7899409</v>
      </c>
      <c r="X83" t="b">
        <f t="shared" si="14"/>
        <v>1</v>
      </c>
      <c r="Y83" s="46">
        <f t="shared" si="15"/>
        <v>0</v>
      </c>
      <c r="Z83" s="46">
        <f t="shared" si="16"/>
        <v>-3.0654901638627052E-3</v>
      </c>
      <c r="AA83" s="46">
        <f t="shared" si="17"/>
        <v>1.585240475833416E-3</v>
      </c>
      <c r="AB83" s="46">
        <f t="shared" si="18"/>
        <v>-0.12148024886846542</v>
      </c>
    </row>
    <row r="84" spans="1:28" x14ac:dyDescent="0.25">
      <c r="A84" s="65" t="s">
        <v>481</v>
      </c>
      <c r="B84" s="41" t="s">
        <v>115</v>
      </c>
      <c r="C84" s="84" t="s">
        <v>344</v>
      </c>
      <c r="D84" s="84"/>
      <c r="E84" s="84"/>
      <c r="F84" s="84"/>
      <c r="G84" s="39">
        <v>5608577</v>
      </c>
      <c r="H84" s="39">
        <v>1974233.0015727172</v>
      </c>
      <c r="I84" s="39">
        <v>417366.60995254194</v>
      </c>
      <c r="J84" s="66">
        <f t="shared" si="10"/>
        <v>8000176.611525259</v>
      </c>
      <c r="K84" s="50"/>
      <c r="L84" s="55">
        <v>5608577</v>
      </c>
      <c r="M84" s="56">
        <v>2391599.6115252604</v>
      </c>
      <c r="N84" s="56">
        <v>8000176.6115252599</v>
      </c>
      <c r="O84" s="56">
        <f t="shared" si="11"/>
        <v>0</v>
      </c>
      <c r="P84" s="56">
        <f t="shared" si="12"/>
        <v>1.2223608791828156E-9</v>
      </c>
      <c r="Q84" s="57">
        <f t="shared" si="13"/>
        <v>0</v>
      </c>
      <c r="R84">
        <v>81</v>
      </c>
      <c r="S84" t="s">
        <v>344</v>
      </c>
      <c r="T84">
        <v>5608577</v>
      </c>
      <c r="U84">
        <v>1974233</v>
      </c>
      <c r="V84">
        <v>417366.61</v>
      </c>
      <c r="W84">
        <v>8000177</v>
      </c>
      <c r="X84" t="b">
        <f t="shared" si="14"/>
        <v>1</v>
      </c>
      <c r="Y84" s="46">
        <f t="shared" si="15"/>
        <v>0</v>
      </c>
      <c r="Z84" s="46">
        <f t="shared" si="16"/>
        <v>-1.5727172140032053E-3</v>
      </c>
      <c r="AA84" s="46">
        <f t="shared" si="17"/>
        <v>4.7458044718950987E-5</v>
      </c>
      <c r="AB84" s="46">
        <f t="shared" si="18"/>
        <v>0.38847474101930857</v>
      </c>
    </row>
    <row r="85" spans="1:28" x14ac:dyDescent="0.25">
      <c r="A85" s="65" t="s">
        <v>481</v>
      </c>
      <c r="B85" s="41" t="s">
        <v>116</v>
      </c>
      <c r="C85" s="84" t="s">
        <v>345</v>
      </c>
      <c r="D85" s="84"/>
      <c r="E85" s="84"/>
      <c r="F85" s="84"/>
      <c r="G85" s="39">
        <v>7733965</v>
      </c>
      <c r="H85" s="39">
        <v>1179161.4739703194</v>
      </c>
      <c r="I85" s="39">
        <v>799586.75227881875</v>
      </c>
      <c r="J85" s="66">
        <f t="shared" si="10"/>
        <v>9712713.2262491398</v>
      </c>
      <c r="K85" s="50"/>
      <c r="L85" s="55">
        <v>7733965</v>
      </c>
      <c r="M85" s="56">
        <v>1978748.2262491388</v>
      </c>
      <c r="N85" s="56">
        <v>9712713.2262491398</v>
      </c>
      <c r="O85" s="56">
        <f t="shared" si="11"/>
        <v>0</v>
      </c>
      <c r="P85" s="56">
        <f t="shared" si="12"/>
        <v>0</v>
      </c>
      <c r="Q85" s="57">
        <f t="shared" si="13"/>
        <v>0</v>
      </c>
      <c r="R85">
        <v>82</v>
      </c>
      <c r="S85" t="s">
        <v>345</v>
      </c>
      <c r="T85">
        <v>7733965</v>
      </c>
      <c r="U85">
        <v>1179161.47</v>
      </c>
      <c r="V85">
        <v>799586.75</v>
      </c>
      <c r="W85">
        <v>9712713</v>
      </c>
      <c r="X85" t="b">
        <f t="shared" si="14"/>
        <v>1</v>
      </c>
      <c r="Y85" s="46">
        <f t="shared" si="15"/>
        <v>0</v>
      </c>
      <c r="Z85" s="46">
        <f t="shared" si="16"/>
        <v>-3.9703194051980972E-3</v>
      </c>
      <c r="AA85" s="46">
        <f t="shared" si="17"/>
        <v>-2.2788187488913536E-3</v>
      </c>
      <c r="AB85" s="46">
        <f t="shared" si="18"/>
        <v>-0.22624913975596428</v>
      </c>
    </row>
    <row r="86" spans="1:28" x14ac:dyDescent="0.25">
      <c r="A86" s="65" t="s">
        <v>481</v>
      </c>
      <c r="B86" s="41" t="s">
        <v>117</v>
      </c>
      <c r="C86" s="84" t="s">
        <v>346</v>
      </c>
      <c r="D86" s="84"/>
      <c r="E86" s="84"/>
      <c r="F86" s="84"/>
      <c r="G86" s="39">
        <v>53376078</v>
      </c>
      <c r="H86" s="39">
        <v>2574938.9237585715</v>
      </c>
      <c r="I86" s="39">
        <v>1400011.8038136389</v>
      </c>
      <c r="J86" s="66">
        <f t="shared" si="10"/>
        <v>57351028.72757221</v>
      </c>
      <c r="K86" s="50"/>
      <c r="L86" s="55">
        <v>53376078</v>
      </c>
      <c r="M86" s="56">
        <v>3974950.727572212</v>
      </c>
      <c r="N86" s="56">
        <v>57351028.72757221</v>
      </c>
      <c r="O86" s="56">
        <f t="shared" si="11"/>
        <v>0</v>
      </c>
      <c r="P86" s="56">
        <f t="shared" si="12"/>
        <v>0</v>
      </c>
      <c r="Q86" s="57">
        <f t="shared" si="13"/>
        <v>0</v>
      </c>
      <c r="R86">
        <v>83</v>
      </c>
      <c r="S86" t="s">
        <v>346</v>
      </c>
      <c r="T86">
        <v>53376078</v>
      </c>
      <c r="U86">
        <v>2574938.92</v>
      </c>
      <c r="V86">
        <v>1400011.8</v>
      </c>
      <c r="W86">
        <v>57351029</v>
      </c>
      <c r="X86" t="b">
        <f t="shared" si="14"/>
        <v>1</v>
      </c>
      <c r="Y86" s="46">
        <f t="shared" si="15"/>
        <v>0</v>
      </c>
      <c r="Z86" s="46">
        <f t="shared" si="16"/>
        <v>-3.7585715763270855E-3</v>
      </c>
      <c r="AA86" s="46">
        <f t="shared" si="17"/>
        <v>-3.8136388175189495E-3</v>
      </c>
      <c r="AB86" s="46">
        <f t="shared" si="18"/>
        <v>0.27242778986692429</v>
      </c>
    </row>
    <row r="87" spans="1:28" x14ac:dyDescent="0.25">
      <c r="A87" s="65" t="s">
        <v>481</v>
      </c>
      <c r="B87" s="41" t="s">
        <v>118</v>
      </c>
      <c r="C87" s="84" t="s">
        <v>347</v>
      </c>
      <c r="D87" s="84"/>
      <c r="E87" s="84"/>
      <c r="F87" s="84"/>
      <c r="G87" s="39">
        <v>10656480</v>
      </c>
      <c r="H87" s="39">
        <v>4081151.6553032845</v>
      </c>
      <c r="I87" s="39">
        <v>804099.99461587146</v>
      </c>
      <c r="J87" s="66">
        <f t="shared" si="10"/>
        <v>15541731.649919156</v>
      </c>
      <c r="K87" s="50"/>
      <c r="L87" s="55">
        <v>10656480</v>
      </c>
      <c r="M87" s="56">
        <v>4885251.6499191578</v>
      </c>
      <c r="N87" s="56">
        <v>15541731.649919158</v>
      </c>
      <c r="O87" s="56">
        <f t="shared" si="11"/>
        <v>0</v>
      </c>
      <c r="P87" s="56">
        <f t="shared" si="12"/>
        <v>1.862645149230957E-9</v>
      </c>
      <c r="Q87" s="57">
        <f t="shared" si="13"/>
        <v>0</v>
      </c>
      <c r="R87">
        <v>84</v>
      </c>
      <c r="S87" t="s">
        <v>347</v>
      </c>
      <c r="T87">
        <v>10656480</v>
      </c>
      <c r="U87">
        <v>4081151.65</v>
      </c>
      <c r="V87">
        <v>804099.99</v>
      </c>
      <c r="W87">
        <v>15541732</v>
      </c>
      <c r="X87" t="b">
        <f t="shared" si="14"/>
        <v>1</v>
      </c>
      <c r="Y87" s="46">
        <f t="shared" si="15"/>
        <v>0</v>
      </c>
      <c r="Z87" s="46">
        <f t="shared" si="16"/>
        <v>-5.3032846190035343E-3</v>
      </c>
      <c r="AA87" s="46">
        <f t="shared" si="17"/>
        <v>-4.6158714685589075E-3</v>
      </c>
      <c r="AB87" s="46">
        <f t="shared" si="18"/>
        <v>0.35008084401488304</v>
      </c>
    </row>
    <row r="88" spans="1:28" x14ac:dyDescent="0.25">
      <c r="A88" s="65" t="s">
        <v>481</v>
      </c>
      <c r="B88" s="41" t="s">
        <v>119</v>
      </c>
      <c r="C88" s="84" t="s">
        <v>348</v>
      </c>
      <c r="D88" s="84"/>
      <c r="E88" s="84"/>
      <c r="F88" s="84"/>
      <c r="G88" s="39">
        <v>39940300</v>
      </c>
      <c r="H88" s="39">
        <v>8083695.727713339</v>
      </c>
      <c r="I88" s="39">
        <v>957989.89499236457</v>
      </c>
      <c r="J88" s="66">
        <f t="shared" si="10"/>
        <v>48981985.622705705</v>
      </c>
      <c r="K88" s="50"/>
      <c r="L88" s="55">
        <v>39940300</v>
      </c>
      <c r="M88" s="56">
        <v>9041685.6227057073</v>
      </c>
      <c r="N88" s="56">
        <v>48981985.622705713</v>
      </c>
      <c r="O88" s="56">
        <f t="shared" si="11"/>
        <v>0</v>
      </c>
      <c r="P88" s="56">
        <f t="shared" si="12"/>
        <v>3.7252902984619141E-9</v>
      </c>
      <c r="Q88" s="57">
        <f t="shared" si="13"/>
        <v>0</v>
      </c>
      <c r="R88">
        <v>85</v>
      </c>
      <c r="S88" t="s">
        <v>348</v>
      </c>
      <c r="T88">
        <v>39940300</v>
      </c>
      <c r="U88">
        <v>8083695.7300000004</v>
      </c>
      <c r="V88">
        <v>957989.89</v>
      </c>
      <c r="W88">
        <v>48981986</v>
      </c>
      <c r="X88" t="b">
        <f t="shared" si="14"/>
        <v>1</v>
      </c>
      <c r="Y88" s="46">
        <f t="shared" si="15"/>
        <v>0</v>
      </c>
      <c r="Z88" s="46">
        <f t="shared" si="16"/>
        <v>2.2866614162921906E-3</v>
      </c>
      <c r="AA88" s="46">
        <f t="shared" si="17"/>
        <v>-4.9923645565286279E-3</v>
      </c>
      <c r="AB88" s="46">
        <f t="shared" si="18"/>
        <v>0.37729429453611374</v>
      </c>
    </row>
    <row r="89" spans="1:28" x14ac:dyDescent="0.25">
      <c r="A89" s="65" t="s">
        <v>481</v>
      </c>
      <c r="B89" s="41" t="s">
        <v>120</v>
      </c>
      <c r="C89" s="84" t="s">
        <v>349</v>
      </c>
      <c r="D89" s="84"/>
      <c r="E89" s="84"/>
      <c r="F89" s="84"/>
      <c r="G89" s="39">
        <v>22498538</v>
      </c>
      <c r="H89" s="39">
        <v>2749923.97228052</v>
      </c>
      <c r="I89" s="39">
        <v>872145.16923503391</v>
      </c>
      <c r="J89" s="66">
        <f t="shared" si="10"/>
        <v>26120607.141515553</v>
      </c>
      <c r="K89" s="50"/>
      <c r="L89" s="55">
        <v>22498538</v>
      </c>
      <c r="M89" s="56">
        <v>3622069.1415155553</v>
      </c>
      <c r="N89" s="56">
        <v>26120607.141515557</v>
      </c>
      <c r="O89" s="56">
        <f t="shared" si="11"/>
        <v>0</v>
      </c>
      <c r="P89" s="56">
        <f t="shared" si="12"/>
        <v>1.3969838619232178E-9</v>
      </c>
      <c r="Q89" s="57">
        <f t="shared" si="13"/>
        <v>0</v>
      </c>
      <c r="R89">
        <v>86</v>
      </c>
      <c r="S89" t="s">
        <v>349</v>
      </c>
      <c r="T89">
        <v>22498538</v>
      </c>
      <c r="U89">
        <v>2749923.97</v>
      </c>
      <c r="V89">
        <v>872145.17</v>
      </c>
      <c r="W89">
        <v>26120607</v>
      </c>
      <c r="X89" t="b">
        <f t="shared" si="14"/>
        <v>1</v>
      </c>
      <c r="Y89" s="46">
        <f t="shared" si="15"/>
        <v>0</v>
      </c>
      <c r="Z89" s="46">
        <f t="shared" si="16"/>
        <v>-2.2805198095738888E-3</v>
      </c>
      <c r="AA89" s="46">
        <f t="shared" si="17"/>
        <v>7.6496612746268511E-4</v>
      </c>
      <c r="AB89" s="46">
        <f t="shared" si="18"/>
        <v>-0.14151555299758911</v>
      </c>
    </row>
    <row r="90" spans="1:28" x14ac:dyDescent="0.25">
      <c r="A90" s="65" t="s">
        <v>481</v>
      </c>
      <c r="B90" s="41" t="s">
        <v>121</v>
      </c>
      <c r="C90" s="84" t="s">
        <v>350</v>
      </c>
      <c r="D90" s="84"/>
      <c r="E90" s="84"/>
      <c r="F90" s="84"/>
      <c r="G90" s="39">
        <v>23610964</v>
      </c>
      <c r="H90" s="39">
        <v>2503408.5024944749</v>
      </c>
      <c r="I90" s="39">
        <v>928468.44396910933</v>
      </c>
      <c r="J90" s="66">
        <f t="shared" si="10"/>
        <v>27042840.946463585</v>
      </c>
      <c r="K90" s="50"/>
      <c r="L90" s="55">
        <v>23610964</v>
      </c>
      <c r="M90" s="56">
        <v>3431876.9464635854</v>
      </c>
      <c r="N90" s="56">
        <v>27042840.946463585</v>
      </c>
      <c r="O90" s="56">
        <f t="shared" si="11"/>
        <v>0</v>
      </c>
      <c r="P90" s="56">
        <f t="shared" si="12"/>
        <v>1.1641532182693481E-9</v>
      </c>
      <c r="Q90" s="57">
        <f t="shared" si="13"/>
        <v>0</v>
      </c>
      <c r="R90">
        <v>87</v>
      </c>
      <c r="S90" t="s">
        <v>350</v>
      </c>
      <c r="T90">
        <v>23610964</v>
      </c>
      <c r="U90">
        <v>2503408.5</v>
      </c>
      <c r="V90">
        <v>928468.44</v>
      </c>
      <c r="W90">
        <v>27042841</v>
      </c>
      <c r="X90" t="b">
        <f t="shared" si="14"/>
        <v>1</v>
      </c>
      <c r="Y90" s="46">
        <f t="shared" si="15"/>
        <v>0</v>
      </c>
      <c r="Z90" s="46">
        <f t="shared" si="16"/>
        <v>-2.4944748729467392E-3</v>
      </c>
      <c r="AA90" s="46">
        <f t="shared" si="17"/>
        <v>-3.9691093843430281E-3</v>
      </c>
      <c r="AB90" s="46">
        <f t="shared" si="18"/>
        <v>5.3536415100097656E-2</v>
      </c>
    </row>
    <row r="91" spans="1:28" x14ac:dyDescent="0.25">
      <c r="A91" s="65" t="s">
        <v>481</v>
      </c>
      <c r="B91" s="41" t="s">
        <v>122</v>
      </c>
      <c r="C91" s="84" t="s">
        <v>351</v>
      </c>
      <c r="D91" s="84"/>
      <c r="E91" s="84"/>
      <c r="F91" s="84"/>
      <c r="G91" s="39">
        <v>9028136</v>
      </c>
      <c r="H91" s="39">
        <v>1644190.2943221035</v>
      </c>
      <c r="I91" s="39">
        <v>700737.87903926137</v>
      </c>
      <c r="J91" s="66">
        <f t="shared" si="10"/>
        <v>11373064.173361365</v>
      </c>
      <c r="K91" s="50"/>
      <c r="L91" s="55">
        <v>9028136</v>
      </c>
      <c r="M91" s="56">
        <v>2344928.1733613657</v>
      </c>
      <c r="N91" s="56">
        <v>11373064.173361365</v>
      </c>
      <c r="O91" s="56">
        <f t="shared" si="11"/>
        <v>0</v>
      </c>
      <c r="P91" s="56">
        <f t="shared" si="12"/>
        <v>0</v>
      </c>
      <c r="Q91" s="57">
        <f t="shared" si="13"/>
        <v>0</v>
      </c>
      <c r="R91">
        <v>88</v>
      </c>
      <c r="S91" t="s">
        <v>351</v>
      </c>
      <c r="T91">
        <v>9028136</v>
      </c>
      <c r="U91">
        <v>1644190.29</v>
      </c>
      <c r="V91">
        <v>700737.88</v>
      </c>
      <c r="W91">
        <v>11373064</v>
      </c>
      <c r="X91" t="b">
        <f t="shared" si="14"/>
        <v>1</v>
      </c>
      <c r="Y91" s="46">
        <f t="shared" si="15"/>
        <v>0</v>
      </c>
      <c r="Z91" s="46">
        <f t="shared" si="16"/>
        <v>-4.3221034575253725E-3</v>
      </c>
      <c r="AA91" s="46">
        <f t="shared" si="17"/>
        <v>9.6073863096535206E-4</v>
      </c>
      <c r="AB91" s="46">
        <f t="shared" si="18"/>
        <v>-0.17336136475205421</v>
      </c>
    </row>
    <row r="92" spans="1:28" x14ac:dyDescent="0.25">
      <c r="A92" s="65" t="s">
        <v>481</v>
      </c>
      <c r="B92" s="41" t="s">
        <v>123</v>
      </c>
      <c r="C92" s="84" t="s">
        <v>352</v>
      </c>
      <c r="D92" s="84"/>
      <c r="E92" s="84"/>
      <c r="F92" s="84"/>
      <c r="G92" s="39">
        <v>21520610</v>
      </c>
      <c r="H92" s="39">
        <v>2987502.0422098567</v>
      </c>
      <c r="I92" s="39">
        <v>906630.2029115177</v>
      </c>
      <c r="J92" s="66">
        <f t="shared" si="10"/>
        <v>25414742.245121375</v>
      </c>
      <c r="K92" s="50"/>
      <c r="L92" s="55">
        <v>21520610</v>
      </c>
      <c r="M92" s="56">
        <v>3894132.2451213757</v>
      </c>
      <c r="N92" s="56">
        <v>25414742.245121375</v>
      </c>
      <c r="O92" s="56">
        <f t="shared" si="11"/>
        <v>0</v>
      </c>
      <c r="P92" s="56">
        <f t="shared" si="12"/>
        <v>1.280568540096283E-9</v>
      </c>
      <c r="Q92" s="57">
        <f t="shared" si="13"/>
        <v>0</v>
      </c>
      <c r="R92">
        <v>89</v>
      </c>
      <c r="S92" t="s">
        <v>352</v>
      </c>
      <c r="T92">
        <v>21520610</v>
      </c>
      <c r="U92">
        <v>2987502.04</v>
      </c>
      <c r="V92">
        <v>906630.2</v>
      </c>
      <c r="W92">
        <v>25414742</v>
      </c>
      <c r="X92" t="b">
        <f t="shared" si="14"/>
        <v>1</v>
      </c>
      <c r="Y92" s="46">
        <f t="shared" si="15"/>
        <v>0</v>
      </c>
      <c r="Z92" s="46">
        <f t="shared" si="16"/>
        <v>-2.209856640547514E-3</v>
      </c>
      <c r="AA92" s="46">
        <f t="shared" si="17"/>
        <v>-2.9115177458152175E-3</v>
      </c>
      <c r="AB92" s="46">
        <f t="shared" si="18"/>
        <v>-0.24512137472629547</v>
      </c>
    </row>
    <row r="93" spans="1:28" x14ac:dyDescent="0.25">
      <c r="A93" s="65" t="s">
        <v>481</v>
      </c>
      <c r="B93" s="41" t="s">
        <v>124</v>
      </c>
      <c r="C93" s="84" t="s">
        <v>353</v>
      </c>
      <c r="D93" s="84"/>
      <c r="E93" s="84"/>
      <c r="F93" s="84"/>
      <c r="G93" s="39">
        <v>11138551</v>
      </c>
      <c r="H93" s="39">
        <v>1924374.8636876605</v>
      </c>
      <c r="I93" s="39">
        <v>2028666.9267457523</v>
      </c>
      <c r="J93" s="66">
        <f t="shared" si="10"/>
        <v>15091592.790433412</v>
      </c>
      <c r="K93" s="50"/>
      <c r="L93" s="55">
        <v>11138551</v>
      </c>
      <c r="M93" s="56">
        <v>3953041.7904334147</v>
      </c>
      <c r="N93" s="56">
        <v>15091592.790433414</v>
      </c>
      <c r="O93" s="56">
        <f t="shared" si="11"/>
        <v>0</v>
      </c>
      <c r="P93" s="56">
        <f t="shared" si="12"/>
        <v>1.862645149230957E-9</v>
      </c>
      <c r="Q93" s="57">
        <f t="shared" si="13"/>
        <v>0</v>
      </c>
      <c r="R93">
        <v>90</v>
      </c>
      <c r="S93" t="s">
        <v>353</v>
      </c>
      <c r="T93">
        <v>11138551</v>
      </c>
      <c r="U93">
        <v>1924374.86</v>
      </c>
      <c r="V93">
        <v>2028666.93</v>
      </c>
      <c r="W93">
        <v>15091593</v>
      </c>
      <c r="X93" t="b">
        <f t="shared" si="14"/>
        <v>1</v>
      </c>
      <c r="Y93" s="46">
        <f t="shared" si="15"/>
        <v>0</v>
      </c>
      <c r="Z93" s="46">
        <f t="shared" si="16"/>
        <v>-3.6876604426652193E-3</v>
      </c>
      <c r="AA93" s="46">
        <f t="shared" si="17"/>
        <v>3.2542475964874029E-3</v>
      </c>
      <c r="AB93" s="46">
        <f t="shared" si="18"/>
        <v>0.20956658758223057</v>
      </c>
    </row>
    <row r="94" spans="1:28" x14ac:dyDescent="0.25">
      <c r="A94" s="65" t="s">
        <v>481</v>
      </c>
      <c r="B94" s="41" t="s">
        <v>125</v>
      </c>
      <c r="C94" s="84" t="s">
        <v>354</v>
      </c>
      <c r="D94" s="84"/>
      <c r="E94" s="84"/>
      <c r="F94" s="84"/>
      <c r="G94" s="39">
        <v>2565522</v>
      </c>
      <c r="H94" s="39">
        <v>795385.46152942511</v>
      </c>
      <c r="I94" s="39">
        <v>1003943.7944994412</v>
      </c>
      <c r="J94" s="66">
        <f t="shared" si="10"/>
        <v>4364851.2560288664</v>
      </c>
      <c r="K94" s="50"/>
      <c r="L94" s="55">
        <v>2565522</v>
      </c>
      <c r="M94" s="56">
        <v>1799329.2560288671</v>
      </c>
      <c r="N94" s="56">
        <v>4364851.2560288673</v>
      </c>
      <c r="O94" s="56">
        <f t="shared" si="11"/>
        <v>0</v>
      </c>
      <c r="P94" s="56">
        <f t="shared" si="12"/>
        <v>0</v>
      </c>
      <c r="Q94" s="57">
        <f t="shared" si="13"/>
        <v>0</v>
      </c>
      <c r="R94">
        <v>91</v>
      </c>
      <c r="S94" t="s">
        <v>354</v>
      </c>
      <c r="T94">
        <v>2565522</v>
      </c>
      <c r="U94">
        <v>795385.46</v>
      </c>
      <c r="V94">
        <v>1003943.79</v>
      </c>
      <c r="W94">
        <v>4364851</v>
      </c>
      <c r="X94" t="b">
        <f t="shared" si="14"/>
        <v>1</v>
      </c>
      <c r="Y94" s="46">
        <f t="shared" si="15"/>
        <v>0</v>
      </c>
      <c r="Z94" s="46">
        <f t="shared" si="16"/>
        <v>-1.5294251497834921E-3</v>
      </c>
      <c r="AA94" s="46">
        <f t="shared" si="17"/>
        <v>-4.499441129155457E-3</v>
      </c>
      <c r="AB94" s="46">
        <f t="shared" si="18"/>
        <v>-0.25602886639535427</v>
      </c>
    </row>
    <row r="95" spans="1:28" x14ac:dyDescent="0.25">
      <c r="A95" s="65" t="s">
        <v>481</v>
      </c>
      <c r="B95" s="41" t="s">
        <v>126</v>
      </c>
      <c r="C95" s="84" t="s">
        <v>355</v>
      </c>
      <c r="D95" s="84"/>
      <c r="E95" s="84"/>
      <c r="F95" s="84"/>
      <c r="G95" s="39">
        <v>11482794</v>
      </c>
      <c r="H95" s="39">
        <v>1976407.6099873744</v>
      </c>
      <c r="I95" s="39">
        <v>894402.08838312351</v>
      </c>
      <c r="J95" s="66">
        <f t="shared" si="10"/>
        <v>14353603.698370498</v>
      </c>
      <c r="K95" s="50"/>
      <c r="L95" s="55">
        <v>11482794</v>
      </c>
      <c r="M95" s="56">
        <v>2870809.6983704991</v>
      </c>
      <c r="N95" s="56">
        <v>14353603.698370498</v>
      </c>
      <c r="O95" s="56">
        <f t="shared" si="11"/>
        <v>0</v>
      </c>
      <c r="P95" s="56">
        <f t="shared" si="12"/>
        <v>1.1641532182693481E-9</v>
      </c>
      <c r="Q95" s="57">
        <f t="shared" si="13"/>
        <v>0</v>
      </c>
      <c r="R95">
        <v>92</v>
      </c>
      <c r="S95" t="s">
        <v>355</v>
      </c>
      <c r="T95">
        <v>11482794</v>
      </c>
      <c r="U95">
        <v>1976407.61</v>
      </c>
      <c r="V95">
        <v>894402.09</v>
      </c>
      <c r="W95">
        <v>14353604</v>
      </c>
      <c r="X95" t="b">
        <f t="shared" si="14"/>
        <v>1</v>
      </c>
      <c r="Y95" s="46">
        <f t="shared" si="15"/>
        <v>0</v>
      </c>
      <c r="Z95" s="46">
        <f t="shared" si="16"/>
        <v>1.2625707313418388E-5</v>
      </c>
      <c r="AA95" s="46">
        <f t="shared" si="17"/>
        <v>1.6168764559552073E-3</v>
      </c>
      <c r="AB95" s="46">
        <f t="shared" si="18"/>
        <v>0.30162950232625008</v>
      </c>
    </row>
    <row r="96" spans="1:28" x14ac:dyDescent="0.25">
      <c r="A96" s="65" t="s">
        <v>481</v>
      </c>
      <c r="B96" s="41" t="s">
        <v>127</v>
      </c>
      <c r="C96" s="84" t="s">
        <v>356</v>
      </c>
      <c r="D96" s="84"/>
      <c r="E96" s="84"/>
      <c r="F96" s="84"/>
      <c r="G96" s="39">
        <v>11587564</v>
      </c>
      <c r="H96" s="39">
        <v>1403401.0775535854</v>
      </c>
      <c r="I96" s="39">
        <v>1347952.2322402934</v>
      </c>
      <c r="J96" s="66">
        <f t="shared" si="10"/>
        <v>14338917.309793878</v>
      </c>
      <c r="K96" s="50"/>
      <c r="L96" s="55">
        <v>11587564</v>
      </c>
      <c r="M96" s="56">
        <v>2751353.3097938802</v>
      </c>
      <c r="N96" s="56">
        <v>14338917.309793878</v>
      </c>
      <c r="O96" s="56">
        <f t="shared" si="11"/>
        <v>0</v>
      </c>
      <c r="P96" s="56">
        <f t="shared" si="12"/>
        <v>0</v>
      </c>
      <c r="Q96" s="57">
        <f t="shared" si="13"/>
        <v>0</v>
      </c>
      <c r="R96">
        <v>93</v>
      </c>
      <c r="S96" t="s">
        <v>356</v>
      </c>
      <c r="T96">
        <v>11587564</v>
      </c>
      <c r="U96">
        <v>1403401.08</v>
      </c>
      <c r="V96">
        <v>1347952.23</v>
      </c>
      <c r="W96">
        <v>14338917</v>
      </c>
      <c r="X96" t="b">
        <f t="shared" si="14"/>
        <v>1</v>
      </c>
      <c r="Y96" s="46">
        <f t="shared" si="15"/>
        <v>0</v>
      </c>
      <c r="Z96" s="46">
        <f t="shared" si="16"/>
        <v>2.4464146699756384E-3</v>
      </c>
      <c r="AA96" s="46">
        <f t="shared" si="17"/>
        <v>-2.2402934264391661E-3</v>
      </c>
      <c r="AB96" s="46">
        <f t="shared" si="18"/>
        <v>-0.30979387834668159</v>
      </c>
    </row>
    <row r="97" spans="1:28" x14ac:dyDescent="0.25">
      <c r="A97" s="65" t="s">
        <v>481</v>
      </c>
      <c r="B97" s="41" t="s">
        <v>128</v>
      </c>
      <c r="C97" s="84" t="s">
        <v>357</v>
      </c>
      <c r="D97" s="84"/>
      <c r="E97" s="84"/>
      <c r="F97" s="84"/>
      <c r="G97" s="39">
        <v>19815755</v>
      </c>
      <c r="H97" s="39">
        <v>3537311.45895187</v>
      </c>
      <c r="I97" s="39">
        <v>970485.5449407635</v>
      </c>
      <c r="J97" s="66">
        <f t="shared" si="10"/>
        <v>24323552.00389263</v>
      </c>
      <c r="K97" s="50"/>
      <c r="L97" s="55">
        <v>19815755</v>
      </c>
      <c r="M97" s="56">
        <v>4507797.003892635</v>
      </c>
      <c r="N97" s="56">
        <v>24323552.003892634</v>
      </c>
      <c r="O97" s="56">
        <f t="shared" si="11"/>
        <v>0</v>
      </c>
      <c r="P97" s="56">
        <f t="shared" si="12"/>
        <v>1.5133991837501526E-9</v>
      </c>
      <c r="Q97" s="57">
        <f t="shared" si="13"/>
        <v>0</v>
      </c>
      <c r="R97">
        <v>94</v>
      </c>
      <c r="S97" t="s">
        <v>357</v>
      </c>
      <c r="T97">
        <v>19815755</v>
      </c>
      <c r="U97">
        <v>3537311.46</v>
      </c>
      <c r="V97">
        <v>970485.54</v>
      </c>
      <c r="W97">
        <v>24323552</v>
      </c>
      <c r="X97" t="b">
        <f t="shared" si="14"/>
        <v>1</v>
      </c>
      <c r="Y97" s="46">
        <f t="shared" si="15"/>
        <v>0</v>
      </c>
      <c r="Z97" s="46">
        <f t="shared" si="16"/>
        <v>1.0481299832463264E-3</v>
      </c>
      <c r="AA97" s="46">
        <f t="shared" si="17"/>
        <v>-4.940763465128839E-3</v>
      </c>
      <c r="AB97" s="46">
        <f t="shared" si="18"/>
        <v>-3.8926303386688232E-3</v>
      </c>
    </row>
    <row r="98" spans="1:28" x14ac:dyDescent="0.25">
      <c r="A98" s="65" t="s">
        <v>481</v>
      </c>
      <c r="B98" s="41" t="s">
        <v>129</v>
      </c>
      <c r="C98" s="84" t="s">
        <v>358</v>
      </c>
      <c r="D98" s="84"/>
      <c r="E98" s="84"/>
      <c r="F98" s="84"/>
      <c r="G98" s="39">
        <v>433924</v>
      </c>
      <c r="H98" s="39">
        <v>46759.410177498008</v>
      </c>
      <c r="I98" s="39">
        <v>1813905.1042607012</v>
      </c>
      <c r="J98" s="66">
        <f t="shared" si="10"/>
        <v>2294588.5144381993</v>
      </c>
      <c r="K98" s="50"/>
      <c r="L98" s="55">
        <v>433924</v>
      </c>
      <c r="M98" s="56">
        <v>1860664.5144382</v>
      </c>
      <c r="N98" s="56">
        <v>2294588.5144381998</v>
      </c>
      <c r="O98" s="56">
        <f t="shared" si="11"/>
        <v>0</v>
      </c>
      <c r="P98" s="56">
        <f t="shared" si="12"/>
        <v>0</v>
      </c>
      <c r="Q98" s="57">
        <f t="shared" si="13"/>
        <v>0</v>
      </c>
      <c r="R98">
        <v>95</v>
      </c>
      <c r="S98" t="s">
        <v>358</v>
      </c>
      <c r="T98">
        <v>433924</v>
      </c>
      <c r="U98">
        <v>46759.41</v>
      </c>
      <c r="V98">
        <v>1813905.1</v>
      </c>
      <c r="W98">
        <v>2294589</v>
      </c>
      <c r="X98" t="b">
        <f t="shared" si="14"/>
        <v>1</v>
      </c>
      <c r="Y98" s="46">
        <f t="shared" si="15"/>
        <v>0</v>
      </c>
      <c r="Z98" s="46">
        <f t="shared" si="16"/>
        <v>-1.7749800463207066E-4</v>
      </c>
      <c r="AA98" s="46">
        <f t="shared" si="17"/>
        <v>-4.2607011273503304E-3</v>
      </c>
      <c r="AB98" s="46">
        <f t="shared" si="18"/>
        <v>0.48556180065497756</v>
      </c>
    </row>
    <row r="99" spans="1:28" x14ac:dyDescent="0.25">
      <c r="A99" s="65" t="s">
        <v>481</v>
      </c>
      <c r="B99" s="41" t="s">
        <v>130</v>
      </c>
      <c r="C99" s="84" t="s">
        <v>359</v>
      </c>
      <c r="D99" s="84"/>
      <c r="E99" s="84"/>
      <c r="F99" s="84"/>
      <c r="G99" s="39">
        <v>2143226</v>
      </c>
      <c r="H99" s="39">
        <v>383316.04326139158</v>
      </c>
      <c r="I99" s="39">
        <v>898052.41629114782</v>
      </c>
      <c r="J99" s="66">
        <f t="shared" si="10"/>
        <v>3424594.4595525395</v>
      </c>
      <c r="K99" s="50"/>
      <c r="L99" s="55">
        <v>2143226</v>
      </c>
      <c r="M99" s="56">
        <v>1281368.45955254</v>
      </c>
      <c r="N99" s="56">
        <v>3424594.4595525395</v>
      </c>
      <c r="O99" s="56">
        <f t="shared" si="11"/>
        <v>0</v>
      </c>
      <c r="P99" s="56">
        <f t="shared" si="12"/>
        <v>0</v>
      </c>
      <c r="Q99" s="57">
        <f t="shared" si="13"/>
        <v>0</v>
      </c>
      <c r="R99">
        <v>96</v>
      </c>
      <c r="S99" t="s">
        <v>359</v>
      </c>
      <c r="T99">
        <v>2143226</v>
      </c>
      <c r="U99">
        <v>383316.04</v>
      </c>
      <c r="V99">
        <v>898052.42</v>
      </c>
      <c r="W99">
        <v>3424594</v>
      </c>
      <c r="X99" t="b">
        <f t="shared" si="14"/>
        <v>1</v>
      </c>
      <c r="Y99" s="46">
        <f t="shared" si="15"/>
        <v>0</v>
      </c>
      <c r="Z99" s="46">
        <f t="shared" si="16"/>
        <v>-3.2613915973342955E-3</v>
      </c>
      <c r="AA99" s="46">
        <f t="shared" si="17"/>
        <v>3.7088522221893072E-3</v>
      </c>
      <c r="AB99" s="46">
        <f t="shared" si="18"/>
        <v>-0.45955253951251507</v>
      </c>
    </row>
    <row r="100" spans="1:28" x14ac:dyDescent="0.25">
      <c r="A100" s="65" t="s">
        <v>481</v>
      </c>
      <c r="B100" s="41" t="s">
        <v>131</v>
      </c>
      <c r="C100" s="84" t="s">
        <v>360</v>
      </c>
      <c r="D100" s="84"/>
      <c r="E100" s="84"/>
      <c r="F100" s="84"/>
      <c r="G100" s="39">
        <v>932940</v>
      </c>
      <c r="H100" s="39">
        <v>272260.44957106607</v>
      </c>
      <c r="I100" s="39">
        <v>472787.66064130183</v>
      </c>
      <c r="J100" s="66">
        <f t="shared" si="10"/>
        <v>1677988.110212368</v>
      </c>
      <c r="K100" s="50"/>
      <c r="L100" s="55">
        <v>932940</v>
      </c>
      <c r="M100" s="56">
        <v>745048.11021236819</v>
      </c>
      <c r="N100" s="56">
        <v>1677988.1102123682</v>
      </c>
      <c r="O100" s="56">
        <f t="shared" si="11"/>
        <v>0</v>
      </c>
      <c r="P100" s="56">
        <f t="shared" si="12"/>
        <v>0</v>
      </c>
      <c r="Q100" s="57">
        <f t="shared" si="13"/>
        <v>0</v>
      </c>
      <c r="R100">
        <v>97</v>
      </c>
      <c r="S100" t="s">
        <v>360</v>
      </c>
      <c r="T100">
        <v>932940</v>
      </c>
      <c r="U100">
        <v>272260.45</v>
      </c>
      <c r="V100">
        <v>472787.66</v>
      </c>
      <c r="W100">
        <v>1677988</v>
      </c>
      <c r="X100" t="b">
        <f t="shared" si="14"/>
        <v>1</v>
      </c>
      <c r="Y100" s="46">
        <f t="shared" si="15"/>
        <v>0</v>
      </c>
      <c r="Z100" s="46">
        <f t="shared" si="16"/>
        <v>4.2893394129350781E-4</v>
      </c>
      <c r="AA100" s="46">
        <f t="shared" si="17"/>
        <v>-6.4130185637623072E-4</v>
      </c>
      <c r="AB100" s="46">
        <f t="shared" si="18"/>
        <v>-0.11021236795932055</v>
      </c>
    </row>
    <row r="101" spans="1:28" x14ac:dyDescent="0.25">
      <c r="A101" s="65" t="s">
        <v>481</v>
      </c>
      <c r="B101" s="41" t="s">
        <v>132</v>
      </c>
      <c r="C101" s="84" t="s">
        <v>361</v>
      </c>
      <c r="D101" s="84"/>
      <c r="E101" s="84"/>
      <c r="F101" s="84"/>
      <c r="G101" s="39">
        <v>8428956</v>
      </c>
      <c r="H101" s="39">
        <v>2127212.380753939</v>
      </c>
      <c r="I101" s="39">
        <v>691183.86375163752</v>
      </c>
      <c r="J101" s="66">
        <f t="shared" si="10"/>
        <v>11247352.244505575</v>
      </c>
      <c r="K101" s="50"/>
      <c r="L101" s="55">
        <v>8428956</v>
      </c>
      <c r="M101" s="56">
        <v>2818396.2445055773</v>
      </c>
      <c r="N101" s="56">
        <v>11247352.244505579</v>
      </c>
      <c r="O101" s="56">
        <f t="shared" si="11"/>
        <v>0</v>
      </c>
      <c r="P101" s="56">
        <f t="shared" si="12"/>
        <v>0</v>
      </c>
      <c r="Q101" s="57">
        <f t="shared" si="13"/>
        <v>0</v>
      </c>
      <c r="R101">
        <v>98</v>
      </c>
      <c r="S101" t="s">
        <v>361</v>
      </c>
      <c r="T101">
        <v>8428956</v>
      </c>
      <c r="U101">
        <v>2127212.38</v>
      </c>
      <c r="V101">
        <v>691183.86</v>
      </c>
      <c r="W101">
        <v>11247352</v>
      </c>
      <c r="X101" t="b">
        <f t="shared" si="14"/>
        <v>1</v>
      </c>
      <c r="Y101" s="46">
        <f t="shared" si="15"/>
        <v>0</v>
      </c>
      <c r="Z101" s="46">
        <f t="shared" si="16"/>
        <v>-7.5393915176391602E-4</v>
      </c>
      <c r="AA101" s="46">
        <f t="shared" si="17"/>
        <v>-3.7516375305131078E-3</v>
      </c>
      <c r="AB101" s="46">
        <f t="shared" si="18"/>
        <v>-0.24450557492673397</v>
      </c>
    </row>
    <row r="102" spans="1:28" x14ac:dyDescent="0.25">
      <c r="A102" s="65" t="s">
        <v>481</v>
      </c>
      <c r="B102" s="41" t="s">
        <v>133</v>
      </c>
      <c r="C102" s="84" t="s">
        <v>362</v>
      </c>
      <c r="D102" s="84"/>
      <c r="E102" s="84"/>
      <c r="F102" s="84"/>
      <c r="G102" s="39">
        <v>25340198</v>
      </c>
      <c r="H102" s="39">
        <v>2358562.9602255933</v>
      </c>
      <c r="I102" s="39">
        <v>1355687.4057693605</v>
      </c>
      <c r="J102" s="66">
        <f t="shared" si="10"/>
        <v>29054448.365994953</v>
      </c>
      <c r="K102" s="50"/>
      <c r="L102" s="55">
        <v>25340198</v>
      </c>
      <c r="M102" s="56">
        <v>3714250.3659949554</v>
      </c>
      <c r="N102" s="56">
        <v>29054448.365994953</v>
      </c>
      <c r="O102" s="56">
        <f t="shared" si="11"/>
        <v>0</v>
      </c>
      <c r="P102" s="56">
        <f t="shared" si="12"/>
        <v>0</v>
      </c>
      <c r="Q102" s="57">
        <f t="shared" si="13"/>
        <v>0</v>
      </c>
      <c r="R102">
        <v>99</v>
      </c>
      <c r="S102" t="s">
        <v>362</v>
      </c>
      <c r="T102">
        <v>25340198</v>
      </c>
      <c r="U102">
        <v>2358562.96</v>
      </c>
      <c r="V102">
        <v>1355687.41</v>
      </c>
      <c r="W102">
        <v>29054448</v>
      </c>
      <c r="X102" t="b">
        <f t="shared" si="14"/>
        <v>1</v>
      </c>
      <c r="Y102" s="46">
        <f t="shared" si="15"/>
        <v>0</v>
      </c>
      <c r="Z102" s="46">
        <f t="shared" si="16"/>
        <v>-2.2559333592653275E-4</v>
      </c>
      <c r="AA102" s="46">
        <f t="shared" si="17"/>
        <v>4.2306394316256046E-3</v>
      </c>
      <c r="AB102" s="46">
        <f t="shared" si="18"/>
        <v>-0.36599495261907578</v>
      </c>
    </row>
    <row r="103" spans="1:28" x14ac:dyDescent="0.25">
      <c r="A103" s="65" t="s">
        <v>481</v>
      </c>
      <c r="B103" s="41" t="s">
        <v>134</v>
      </c>
      <c r="C103" s="84" t="s">
        <v>363</v>
      </c>
      <c r="D103" s="84"/>
      <c r="E103" s="84"/>
      <c r="F103" s="84"/>
      <c r="G103" s="39">
        <v>15420495</v>
      </c>
      <c r="H103" s="39">
        <v>3710311.6653137566</v>
      </c>
      <c r="I103" s="39">
        <v>816664.18319959461</v>
      </c>
      <c r="J103" s="66">
        <f t="shared" si="10"/>
        <v>19947470.848513354</v>
      </c>
      <c r="K103" s="50"/>
      <c r="L103" s="55">
        <v>15420495</v>
      </c>
      <c r="M103" s="56">
        <v>4526975.8485133527</v>
      </c>
      <c r="N103" s="56">
        <v>19947470.848513354</v>
      </c>
      <c r="O103" s="56">
        <f t="shared" si="11"/>
        <v>0</v>
      </c>
      <c r="P103" s="56">
        <f t="shared" si="12"/>
        <v>1.5133991837501526E-9</v>
      </c>
      <c r="Q103" s="57">
        <f t="shared" si="13"/>
        <v>0</v>
      </c>
      <c r="R103">
        <v>100</v>
      </c>
      <c r="S103" t="s">
        <v>363</v>
      </c>
      <c r="T103">
        <v>15420495</v>
      </c>
      <c r="U103">
        <v>3710311.66</v>
      </c>
      <c r="V103">
        <v>816664.18</v>
      </c>
      <c r="W103">
        <v>19947471</v>
      </c>
      <c r="X103" t="b">
        <f t="shared" si="14"/>
        <v>1</v>
      </c>
      <c r="Y103" s="46">
        <f t="shared" si="15"/>
        <v>0</v>
      </c>
      <c r="Z103" s="46">
        <f t="shared" si="16"/>
        <v>-5.3137564100325108E-3</v>
      </c>
      <c r="AA103" s="46">
        <f t="shared" si="17"/>
        <v>-3.1995945610105991E-3</v>
      </c>
      <c r="AB103" s="46">
        <f t="shared" si="18"/>
        <v>0.15148664638400078</v>
      </c>
    </row>
    <row r="104" spans="1:28" x14ac:dyDescent="0.25">
      <c r="A104" s="65" t="s">
        <v>481</v>
      </c>
      <c r="B104" s="41" t="s">
        <v>135</v>
      </c>
      <c r="C104" s="84" t="s">
        <v>364</v>
      </c>
      <c r="D104" s="84"/>
      <c r="E104" s="84"/>
      <c r="F104" s="84"/>
      <c r="G104" s="39">
        <v>4022832</v>
      </c>
      <c r="H104" s="39">
        <v>762670.38114550326</v>
      </c>
      <c r="I104" s="39">
        <v>907039.80105311435</v>
      </c>
      <c r="J104" s="66">
        <f t="shared" si="10"/>
        <v>5692542.1821986176</v>
      </c>
      <c r="K104" s="50"/>
      <c r="L104" s="55">
        <v>4022832</v>
      </c>
      <c r="M104" s="56">
        <v>1669710.1821986183</v>
      </c>
      <c r="N104" s="56">
        <v>5692542.1821986176</v>
      </c>
      <c r="O104" s="56">
        <f t="shared" si="11"/>
        <v>0</v>
      </c>
      <c r="P104" s="56">
        <f t="shared" si="12"/>
        <v>0</v>
      </c>
      <c r="Q104" s="57">
        <f t="shared" si="13"/>
        <v>0</v>
      </c>
      <c r="R104">
        <v>101</v>
      </c>
      <c r="S104" t="s">
        <v>364</v>
      </c>
      <c r="T104">
        <v>4022832</v>
      </c>
      <c r="U104">
        <v>762670.38</v>
      </c>
      <c r="V104">
        <v>907039.8</v>
      </c>
      <c r="W104">
        <v>5692542</v>
      </c>
      <c r="X104" t="b">
        <f t="shared" si="14"/>
        <v>1</v>
      </c>
      <c r="Y104" s="46">
        <f t="shared" si="15"/>
        <v>0</v>
      </c>
      <c r="Z104" s="46">
        <f t="shared" si="16"/>
        <v>-1.1455032508820295E-3</v>
      </c>
      <c r="AA104" s="46">
        <f t="shared" si="17"/>
        <v>-1.0531143052503467E-3</v>
      </c>
      <c r="AB104" s="46">
        <f t="shared" si="18"/>
        <v>-0.18219861760735512</v>
      </c>
    </row>
    <row r="105" spans="1:28" x14ac:dyDescent="0.25">
      <c r="A105" s="65" t="s">
        <v>481</v>
      </c>
      <c r="B105" s="41" t="s">
        <v>136</v>
      </c>
      <c r="C105" s="84" t="s">
        <v>365</v>
      </c>
      <c r="D105" s="84"/>
      <c r="E105" s="84"/>
      <c r="F105" s="84"/>
      <c r="G105" s="39">
        <v>7559036</v>
      </c>
      <c r="H105" s="39">
        <v>1290243.6648466336</v>
      </c>
      <c r="I105" s="39">
        <v>886657.35637393361</v>
      </c>
      <c r="J105" s="66">
        <f t="shared" si="10"/>
        <v>9735937.0212205667</v>
      </c>
      <c r="K105" s="50"/>
      <c r="L105" s="55">
        <v>7559036</v>
      </c>
      <c r="M105" s="56">
        <v>2176901.0212205681</v>
      </c>
      <c r="N105" s="56">
        <v>9735937.0212205686</v>
      </c>
      <c r="O105" s="56">
        <f t="shared" si="11"/>
        <v>0</v>
      </c>
      <c r="P105" s="56">
        <f t="shared" si="12"/>
        <v>9.3132257461547852E-10</v>
      </c>
      <c r="Q105" s="57">
        <f t="shared" si="13"/>
        <v>0</v>
      </c>
      <c r="R105">
        <v>102</v>
      </c>
      <c r="S105" t="s">
        <v>365</v>
      </c>
      <c r="T105">
        <v>7559036</v>
      </c>
      <c r="U105">
        <v>1290243.6599999999</v>
      </c>
      <c r="V105">
        <v>886657.36</v>
      </c>
      <c r="W105">
        <v>9735937</v>
      </c>
      <c r="X105" t="b">
        <f t="shared" si="14"/>
        <v>1</v>
      </c>
      <c r="Y105" s="46">
        <f t="shared" si="15"/>
        <v>0</v>
      </c>
      <c r="Z105" s="46">
        <f t="shared" si="16"/>
        <v>-4.8466336447745562E-3</v>
      </c>
      <c r="AA105" s="46">
        <f t="shared" si="17"/>
        <v>3.6260663764551282E-3</v>
      </c>
      <c r="AB105" s="46">
        <f t="shared" si="18"/>
        <v>-2.122056670486927E-2</v>
      </c>
    </row>
    <row r="106" spans="1:28" x14ac:dyDescent="0.25">
      <c r="A106" s="65" t="s">
        <v>481</v>
      </c>
      <c r="B106" s="41" t="s">
        <v>137</v>
      </c>
      <c r="C106" s="84" t="s">
        <v>366</v>
      </c>
      <c r="D106" s="84"/>
      <c r="E106" s="84"/>
      <c r="F106" s="84"/>
      <c r="G106" s="39">
        <v>5058383</v>
      </c>
      <c r="H106" s="39">
        <v>2060236.7384019475</v>
      </c>
      <c r="I106" s="39">
        <v>679119.71276996005</v>
      </c>
      <c r="J106" s="66">
        <f t="shared" si="10"/>
        <v>7797739.4511719076</v>
      </c>
      <c r="K106" s="50"/>
      <c r="L106" s="55">
        <v>5058383</v>
      </c>
      <c r="M106" s="56">
        <v>2739356.4511719085</v>
      </c>
      <c r="N106" s="56">
        <v>7797739.4511719085</v>
      </c>
      <c r="O106" s="56">
        <f t="shared" si="11"/>
        <v>0</v>
      </c>
      <c r="P106" s="56">
        <f t="shared" si="12"/>
        <v>9.3132257461547852E-10</v>
      </c>
      <c r="Q106" s="57">
        <f t="shared" si="13"/>
        <v>0</v>
      </c>
      <c r="R106">
        <v>103</v>
      </c>
      <c r="S106" t="s">
        <v>366</v>
      </c>
      <c r="T106">
        <v>5058383</v>
      </c>
      <c r="U106">
        <v>2060236.74</v>
      </c>
      <c r="V106">
        <v>679119.71</v>
      </c>
      <c r="W106">
        <v>7797739</v>
      </c>
      <c r="X106" t="b">
        <f t="shared" si="14"/>
        <v>1</v>
      </c>
      <c r="Y106" s="46">
        <f t="shared" si="15"/>
        <v>0</v>
      </c>
      <c r="Z106" s="46">
        <f t="shared" si="16"/>
        <v>1.5980524476617575E-3</v>
      </c>
      <c r="AA106" s="46">
        <f t="shared" si="17"/>
        <v>-2.7699600905179977E-3</v>
      </c>
      <c r="AB106" s="46">
        <f t="shared" si="18"/>
        <v>-0.45117190759629011</v>
      </c>
    </row>
    <row r="107" spans="1:28" x14ac:dyDescent="0.25">
      <c r="A107" s="65" t="s">
        <v>481</v>
      </c>
      <c r="B107" s="41" t="s">
        <v>138</v>
      </c>
      <c r="C107" s="84" t="s">
        <v>367</v>
      </c>
      <c r="D107" s="84"/>
      <c r="E107" s="84"/>
      <c r="F107" s="84"/>
      <c r="G107" s="39">
        <v>17460755</v>
      </c>
      <c r="H107" s="39">
        <v>3632638.6992183407</v>
      </c>
      <c r="I107" s="39">
        <v>869906.42306330532</v>
      </c>
      <c r="J107" s="66">
        <f t="shared" si="10"/>
        <v>21963300.122281644</v>
      </c>
      <c r="K107" s="50"/>
      <c r="L107" s="55">
        <v>17460755</v>
      </c>
      <c r="M107" s="56">
        <v>4502545.1222816482</v>
      </c>
      <c r="N107" s="56">
        <v>21963300.122281644</v>
      </c>
      <c r="O107" s="56">
        <f t="shared" si="11"/>
        <v>0</v>
      </c>
      <c r="P107" s="56">
        <f t="shared" si="12"/>
        <v>2.2118911147117615E-9</v>
      </c>
      <c r="Q107" s="57">
        <f t="shared" si="13"/>
        <v>0</v>
      </c>
      <c r="R107">
        <v>104</v>
      </c>
      <c r="S107" t="s">
        <v>367</v>
      </c>
      <c r="T107">
        <v>17460755</v>
      </c>
      <c r="U107">
        <v>3632638.7</v>
      </c>
      <c r="V107">
        <v>869906.42</v>
      </c>
      <c r="W107">
        <v>21963300</v>
      </c>
      <c r="X107" t="b">
        <f t="shared" si="14"/>
        <v>1</v>
      </c>
      <c r="Y107" s="46">
        <f t="shared" si="15"/>
        <v>0</v>
      </c>
      <c r="Z107" s="46">
        <f t="shared" si="16"/>
        <v>7.8165950253605843E-4</v>
      </c>
      <c r="AA107" s="46">
        <f t="shared" si="17"/>
        <v>-3.0633052811026573E-3</v>
      </c>
      <c r="AB107" s="46">
        <f t="shared" si="18"/>
        <v>-0.12228164449334145</v>
      </c>
    </row>
    <row r="108" spans="1:28" x14ac:dyDescent="0.25">
      <c r="A108" s="65" t="s">
        <v>481</v>
      </c>
      <c r="B108" s="41" t="s">
        <v>139</v>
      </c>
      <c r="C108" s="84" t="s">
        <v>368</v>
      </c>
      <c r="D108" s="84"/>
      <c r="E108" s="84"/>
      <c r="F108" s="84"/>
      <c r="G108" s="39">
        <v>5027383</v>
      </c>
      <c r="H108" s="39">
        <v>861403.08729762188</v>
      </c>
      <c r="I108" s="39">
        <v>829750.71348810487</v>
      </c>
      <c r="J108" s="66">
        <f t="shared" si="10"/>
        <v>6718536.8007857269</v>
      </c>
      <c r="K108" s="50"/>
      <c r="L108" s="55">
        <v>5027383</v>
      </c>
      <c r="M108" s="56">
        <v>1691153.8007857273</v>
      </c>
      <c r="N108" s="56">
        <v>6718536.8007857269</v>
      </c>
      <c r="O108" s="56">
        <f t="shared" si="11"/>
        <v>0</v>
      </c>
      <c r="P108" s="56">
        <f t="shared" si="12"/>
        <v>0</v>
      </c>
      <c r="Q108" s="57">
        <f t="shared" si="13"/>
        <v>0</v>
      </c>
      <c r="R108">
        <v>105</v>
      </c>
      <c r="S108" t="s">
        <v>368</v>
      </c>
      <c r="T108">
        <v>5027383</v>
      </c>
      <c r="U108">
        <v>861403.09</v>
      </c>
      <c r="V108">
        <v>829750.71</v>
      </c>
      <c r="W108">
        <v>6718537</v>
      </c>
      <c r="X108" t="b">
        <f t="shared" si="14"/>
        <v>1</v>
      </c>
      <c r="Y108" s="46">
        <f t="shared" si="15"/>
        <v>0</v>
      </c>
      <c r="Z108" s="46">
        <f t="shared" si="16"/>
        <v>2.7023780858144164E-3</v>
      </c>
      <c r="AA108" s="46">
        <f t="shared" si="17"/>
        <v>-3.4881049068644643E-3</v>
      </c>
      <c r="AB108" s="46">
        <f t="shared" si="18"/>
        <v>0.19921427313238382</v>
      </c>
    </row>
    <row r="109" spans="1:28" x14ac:dyDescent="0.25">
      <c r="A109" s="65" t="s">
        <v>481</v>
      </c>
      <c r="B109" s="41" t="s">
        <v>140</v>
      </c>
      <c r="C109" s="84" t="s">
        <v>369</v>
      </c>
      <c r="D109" s="84"/>
      <c r="E109" s="84"/>
      <c r="F109" s="84"/>
      <c r="G109" s="39">
        <v>23627941</v>
      </c>
      <c r="H109" s="39">
        <v>4849677.6622816632</v>
      </c>
      <c r="I109" s="39">
        <v>1212151.3283709695</v>
      </c>
      <c r="J109" s="66">
        <f t="shared" si="10"/>
        <v>29689769.990652632</v>
      </c>
      <c r="K109" s="50"/>
      <c r="L109" s="55">
        <v>23627941</v>
      </c>
      <c r="M109" s="56">
        <v>6061828.9906526348</v>
      </c>
      <c r="N109" s="56">
        <v>29689769.990652636</v>
      </c>
      <c r="O109" s="56">
        <f t="shared" si="11"/>
        <v>0</v>
      </c>
      <c r="P109" s="56">
        <f t="shared" si="12"/>
        <v>2.0954757928848267E-9</v>
      </c>
      <c r="Q109" s="57">
        <f t="shared" si="13"/>
        <v>0</v>
      </c>
      <c r="R109">
        <v>106</v>
      </c>
      <c r="S109" t="s">
        <v>369</v>
      </c>
      <c r="T109">
        <v>23627941</v>
      </c>
      <c r="U109">
        <v>4849677.66</v>
      </c>
      <c r="V109">
        <v>1212151.33</v>
      </c>
      <c r="W109">
        <v>29689770</v>
      </c>
      <c r="X109" t="b">
        <f t="shared" si="14"/>
        <v>1</v>
      </c>
      <c r="Y109" s="46">
        <f t="shared" si="15"/>
        <v>0</v>
      </c>
      <c r="Z109" s="46">
        <f t="shared" si="16"/>
        <v>-2.2816630080342293E-3</v>
      </c>
      <c r="AA109" s="46">
        <f t="shared" si="17"/>
        <v>1.6290305647999048E-3</v>
      </c>
      <c r="AB109" s="46">
        <f t="shared" si="18"/>
        <v>9.3473680317401886E-3</v>
      </c>
    </row>
    <row r="110" spans="1:28" x14ac:dyDescent="0.25">
      <c r="A110" s="65" t="s">
        <v>481</v>
      </c>
      <c r="B110" s="41" t="s">
        <v>141</v>
      </c>
      <c r="C110" s="84" t="s">
        <v>370</v>
      </c>
      <c r="D110" s="84"/>
      <c r="E110" s="84"/>
      <c r="F110" s="84"/>
      <c r="G110" s="39">
        <v>21886214</v>
      </c>
      <c r="H110" s="39">
        <v>2827365.7797679831</v>
      </c>
      <c r="I110" s="39">
        <v>839887.07631535409</v>
      </c>
      <c r="J110" s="66">
        <f t="shared" si="10"/>
        <v>25553466.856083337</v>
      </c>
      <c r="K110" s="50"/>
      <c r="L110" s="55">
        <v>21886214</v>
      </c>
      <c r="M110" s="56">
        <v>3667252.8560833386</v>
      </c>
      <c r="N110" s="56">
        <v>25553466.856083337</v>
      </c>
      <c r="O110" s="56">
        <f t="shared" si="11"/>
        <v>0</v>
      </c>
      <c r="P110" s="56">
        <f t="shared" si="12"/>
        <v>1.3969838619232178E-9</v>
      </c>
      <c r="Q110" s="57">
        <f t="shared" si="13"/>
        <v>0</v>
      </c>
      <c r="R110">
        <v>107</v>
      </c>
      <c r="S110" t="s">
        <v>370</v>
      </c>
      <c r="T110">
        <v>21886214</v>
      </c>
      <c r="U110">
        <v>2827365.78</v>
      </c>
      <c r="V110">
        <v>839887.08</v>
      </c>
      <c r="W110">
        <v>25553467</v>
      </c>
      <c r="X110" t="b">
        <f t="shared" si="14"/>
        <v>1</v>
      </c>
      <c r="Y110" s="46">
        <f t="shared" si="15"/>
        <v>0</v>
      </c>
      <c r="Z110" s="46">
        <f t="shared" si="16"/>
        <v>2.320166677236557E-4</v>
      </c>
      <c r="AA110" s="46">
        <f t="shared" si="17"/>
        <v>3.6846458679065108E-3</v>
      </c>
      <c r="AB110" s="46">
        <f t="shared" si="18"/>
        <v>0.14391666278243065</v>
      </c>
    </row>
    <row r="111" spans="1:28" x14ac:dyDescent="0.25">
      <c r="A111" s="65" t="s">
        <v>481</v>
      </c>
      <c r="B111" s="41" t="s">
        <v>142</v>
      </c>
      <c r="C111" s="84" t="s">
        <v>371</v>
      </c>
      <c r="D111" s="84"/>
      <c r="E111" s="84"/>
      <c r="F111" s="84"/>
      <c r="G111" s="39">
        <v>11775143</v>
      </c>
      <c r="H111" s="39">
        <v>1599043.7014575424</v>
      </c>
      <c r="I111" s="39">
        <v>1044341.7700362252</v>
      </c>
      <c r="J111" s="66">
        <f t="shared" si="10"/>
        <v>14418528.471493766</v>
      </c>
      <c r="K111" s="50"/>
      <c r="L111" s="55">
        <v>11775143</v>
      </c>
      <c r="M111" s="56">
        <v>2643385.4714937685</v>
      </c>
      <c r="N111" s="56">
        <v>14418528.471493769</v>
      </c>
      <c r="O111" s="56">
        <f t="shared" si="11"/>
        <v>0</v>
      </c>
      <c r="P111" s="56">
        <f t="shared" si="12"/>
        <v>9.3132257461547852E-10</v>
      </c>
      <c r="Q111" s="57">
        <f t="shared" si="13"/>
        <v>0</v>
      </c>
      <c r="R111">
        <v>108</v>
      </c>
      <c r="S111" t="s">
        <v>371</v>
      </c>
      <c r="T111">
        <v>11775143</v>
      </c>
      <c r="U111">
        <v>1599043.7</v>
      </c>
      <c r="V111">
        <v>1044341.77</v>
      </c>
      <c r="W111">
        <v>14418528</v>
      </c>
      <c r="X111" t="b">
        <f t="shared" si="14"/>
        <v>1</v>
      </c>
      <c r="Y111" s="46">
        <f t="shared" si="15"/>
        <v>0</v>
      </c>
      <c r="Z111" s="46">
        <f t="shared" si="16"/>
        <v>-1.4575424138456583E-3</v>
      </c>
      <c r="AA111" s="46">
        <f t="shared" si="17"/>
        <v>-3.622518852353096E-5</v>
      </c>
      <c r="AB111" s="46">
        <f t="shared" si="18"/>
        <v>-0.47149376571178436</v>
      </c>
    </row>
    <row r="112" spans="1:28" x14ac:dyDescent="0.25">
      <c r="A112" s="65" t="s">
        <v>481</v>
      </c>
      <c r="B112" s="41" t="s">
        <v>143</v>
      </c>
      <c r="C112" s="84" t="s">
        <v>372</v>
      </c>
      <c r="D112" s="84"/>
      <c r="E112" s="84"/>
      <c r="F112" s="84"/>
      <c r="G112" s="39">
        <v>31200096</v>
      </c>
      <c r="H112" s="39">
        <v>3839863.3282320481</v>
      </c>
      <c r="I112" s="39">
        <v>980623.20679366845</v>
      </c>
      <c r="J112" s="66">
        <f t="shared" si="10"/>
        <v>36020582.535025716</v>
      </c>
      <c r="K112" s="50"/>
      <c r="L112" s="55">
        <v>31200096</v>
      </c>
      <c r="M112" s="56">
        <v>4820486.5350257186</v>
      </c>
      <c r="N112" s="56">
        <v>36020582.535025716</v>
      </c>
      <c r="O112" s="56">
        <f t="shared" si="11"/>
        <v>0</v>
      </c>
      <c r="P112" s="56">
        <f t="shared" si="12"/>
        <v>2.0954757928848267E-9</v>
      </c>
      <c r="Q112" s="57">
        <f t="shared" si="13"/>
        <v>0</v>
      </c>
      <c r="R112">
        <v>109</v>
      </c>
      <c r="S112" t="s">
        <v>372</v>
      </c>
      <c r="T112">
        <v>31200096</v>
      </c>
      <c r="U112">
        <v>3839863.33</v>
      </c>
      <c r="V112">
        <v>980623.21</v>
      </c>
      <c r="W112">
        <v>36020583</v>
      </c>
      <c r="X112" t="b">
        <f t="shared" si="14"/>
        <v>1</v>
      </c>
      <c r="Y112" s="46">
        <f t="shared" si="15"/>
        <v>0</v>
      </c>
      <c r="Z112" s="46">
        <f t="shared" si="16"/>
        <v>1.7679519951343536E-3</v>
      </c>
      <c r="AA112" s="46">
        <f t="shared" si="17"/>
        <v>3.2063315156847239E-3</v>
      </c>
      <c r="AB112" s="46">
        <f t="shared" si="18"/>
        <v>0.46497428417205811</v>
      </c>
    </row>
    <row r="113" spans="1:28" x14ac:dyDescent="0.25">
      <c r="A113" s="65" t="s">
        <v>481</v>
      </c>
      <c r="B113" s="41" t="s">
        <v>144</v>
      </c>
      <c r="C113" s="84" t="s">
        <v>373</v>
      </c>
      <c r="D113" s="84"/>
      <c r="E113" s="84"/>
      <c r="F113" s="84"/>
      <c r="G113" s="39">
        <v>55761473</v>
      </c>
      <c r="H113" s="39">
        <v>6980985.7489158632</v>
      </c>
      <c r="I113" s="39">
        <v>939831.47183058958</v>
      </c>
      <c r="J113" s="66">
        <f t="shared" si="10"/>
        <v>63682290.220746458</v>
      </c>
      <c r="K113" s="50"/>
      <c r="L113" s="55">
        <v>55761473</v>
      </c>
      <c r="M113" s="56">
        <v>7920817.2207464557</v>
      </c>
      <c r="N113" s="56">
        <v>63682290.220746458</v>
      </c>
      <c r="O113" s="56">
        <f t="shared" si="11"/>
        <v>0</v>
      </c>
      <c r="P113" s="56">
        <f t="shared" si="12"/>
        <v>2.9103830456733704E-9</v>
      </c>
      <c r="Q113" s="57">
        <f t="shared" si="13"/>
        <v>0</v>
      </c>
      <c r="R113">
        <v>110</v>
      </c>
      <c r="S113" t="s">
        <v>373</v>
      </c>
      <c r="T113">
        <v>55761473</v>
      </c>
      <c r="U113">
        <v>6980985.75</v>
      </c>
      <c r="V113">
        <v>939831.47</v>
      </c>
      <c r="W113">
        <v>63682290</v>
      </c>
      <c r="X113" t="b">
        <f t="shared" si="14"/>
        <v>1</v>
      </c>
      <c r="Y113" s="46">
        <f t="shared" si="15"/>
        <v>0</v>
      </c>
      <c r="Z113" s="46">
        <f t="shared" si="16"/>
        <v>1.0841367766261101E-3</v>
      </c>
      <c r="AA113" s="46">
        <f t="shared" si="17"/>
        <v>-1.8305896082893014E-3</v>
      </c>
      <c r="AB113" s="46">
        <f t="shared" si="18"/>
        <v>-0.22074645757675171</v>
      </c>
    </row>
    <row r="114" spans="1:28" x14ac:dyDescent="0.25">
      <c r="A114" s="65" t="s">
        <v>481</v>
      </c>
      <c r="B114" s="41" t="s">
        <v>145</v>
      </c>
      <c r="C114" s="84" t="s">
        <v>374</v>
      </c>
      <c r="D114" s="84"/>
      <c r="E114" s="84"/>
      <c r="F114" s="84"/>
      <c r="G114" s="39">
        <v>36105640</v>
      </c>
      <c r="H114" s="39">
        <v>3687222.7487286981</v>
      </c>
      <c r="I114" s="39">
        <v>916955.24477395031</v>
      </c>
      <c r="J114" s="66">
        <f t="shared" si="10"/>
        <v>40709817.993502647</v>
      </c>
      <c r="K114" s="50"/>
      <c r="L114" s="55">
        <v>36105640</v>
      </c>
      <c r="M114" s="56">
        <v>4604177.9935026504</v>
      </c>
      <c r="N114" s="56">
        <v>40709817.993502654</v>
      </c>
      <c r="O114" s="56">
        <f t="shared" si="11"/>
        <v>0</v>
      </c>
      <c r="P114" s="56">
        <f t="shared" si="12"/>
        <v>1.9790604710578918E-9</v>
      </c>
      <c r="Q114" s="57">
        <f t="shared" si="13"/>
        <v>0</v>
      </c>
      <c r="R114">
        <v>111</v>
      </c>
      <c r="S114" t="s">
        <v>374</v>
      </c>
      <c r="T114">
        <v>36105640</v>
      </c>
      <c r="U114">
        <v>3687222.75</v>
      </c>
      <c r="V114">
        <v>916955.24</v>
      </c>
      <c r="W114">
        <v>40709818</v>
      </c>
      <c r="X114" t="b">
        <f t="shared" si="14"/>
        <v>1</v>
      </c>
      <c r="Y114" s="46">
        <f t="shared" si="15"/>
        <v>0</v>
      </c>
      <c r="Z114" s="46">
        <f t="shared" si="16"/>
        <v>1.2713018804788589E-3</v>
      </c>
      <c r="AA114" s="46">
        <f t="shared" si="17"/>
        <v>-4.7739503206685185E-3</v>
      </c>
      <c r="AB114" s="46">
        <f t="shared" si="18"/>
        <v>6.4973533153533936E-3</v>
      </c>
    </row>
    <row r="115" spans="1:28" x14ac:dyDescent="0.25">
      <c r="A115" s="65" t="s">
        <v>481</v>
      </c>
      <c r="B115" s="41" t="s">
        <v>146</v>
      </c>
      <c r="C115" s="84" t="s">
        <v>375</v>
      </c>
      <c r="D115" s="84"/>
      <c r="E115" s="84"/>
      <c r="F115" s="84"/>
      <c r="G115" s="39">
        <v>15064069</v>
      </c>
      <c r="H115" s="39">
        <v>3579822.3405407201</v>
      </c>
      <c r="I115" s="39">
        <v>690899.58405539743</v>
      </c>
      <c r="J115" s="66">
        <f t="shared" si="10"/>
        <v>19334790.92459612</v>
      </c>
      <c r="K115" s="50"/>
      <c r="L115" s="55">
        <v>15064069</v>
      </c>
      <c r="M115" s="56">
        <v>4270721.9245961197</v>
      </c>
      <c r="N115" s="56">
        <v>19334790.92459612</v>
      </c>
      <c r="O115" s="56">
        <f t="shared" si="11"/>
        <v>0</v>
      </c>
      <c r="P115" s="56">
        <f t="shared" si="12"/>
        <v>2.0954757928848267E-9</v>
      </c>
      <c r="Q115" s="57">
        <f t="shared" si="13"/>
        <v>0</v>
      </c>
      <c r="R115">
        <v>112</v>
      </c>
      <c r="S115" t="s">
        <v>375</v>
      </c>
      <c r="T115">
        <v>15064069</v>
      </c>
      <c r="U115">
        <v>3579822.34</v>
      </c>
      <c r="V115">
        <v>690899.58</v>
      </c>
      <c r="W115">
        <v>19334791</v>
      </c>
      <c r="X115" t="b">
        <f t="shared" si="14"/>
        <v>1</v>
      </c>
      <c r="Y115" s="46">
        <f t="shared" si="15"/>
        <v>0</v>
      </c>
      <c r="Z115" s="46">
        <f t="shared" si="16"/>
        <v>-5.4072029888629913E-4</v>
      </c>
      <c r="AA115" s="46">
        <f t="shared" si="17"/>
        <v>-4.0553974686190486E-3</v>
      </c>
      <c r="AB115" s="46">
        <f t="shared" si="18"/>
        <v>7.5403880327939987E-2</v>
      </c>
    </row>
    <row r="116" spans="1:28" x14ac:dyDescent="0.25">
      <c r="A116" s="65" t="s">
        <v>481</v>
      </c>
      <c r="B116" s="41" t="s">
        <v>147</v>
      </c>
      <c r="C116" s="84" t="s">
        <v>376</v>
      </c>
      <c r="D116" s="84"/>
      <c r="E116" s="84"/>
      <c r="F116" s="84"/>
      <c r="G116" s="39">
        <v>5149556</v>
      </c>
      <c r="H116" s="39">
        <v>1342789.3266467643</v>
      </c>
      <c r="I116" s="39">
        <v>558491.98292558221</v>
      </c>
      <c r="J116" s="66">
        <f t="shared" si="10"/>
        <v>7050837.3095723465</v>
      </c>
      <c r="K116" s="50"/>
      <c r="L116" s="55">
        <v>5149556</v>
      </c>
      <c r="M116" s="56">
        <v>1901281.3095723472</v>
      </c>
      <c r="N116" s="56">
        <v>7050837.3095723474</v>
      </c>
      <c r="O116" s="56">
        <f t="shared" si="11"/>
        <v>0</v>
      </c>
      <c r="P116" s="56">
        <f t="shared" si="12"/>
        <v>0</v>
      </c>
      <c r="Q116" s="57">
        <f t="shared" si="13"/>
        <v>0</v>
      </c>
      <c r="R116">
        <v>113</v>
      </c>
      <c r="S116" t="s">
        <v>376</v>
      </c>
      <c r="T116">
        <v>5149556</v>
      </c>
      <c r="U116">
        <v>1342789.33</v>
      </c>
      <c r="V116">
        <v>558491.98</v>
      </c>
      <c r="W116">
        <v>7050837</v>
      </c>
      <c r="X116" t="b">
        <f t="shared" si="14"/>
        <v>1</v>
      </c>
      <c r="Y116" s="46">
        <f t="shared" si="15"/>
        <v>0</v>
      </c>
      <c r="Z116" s="46">
        <f t="shared" si="16"/>
        <v>3.3532357774674892E-3</v>
      </c>
      <c r="AA116" s="46">
        <f t="shared" si="17"/>
        <v>-2.925582230091095E-3</v>
      </c>
      <c r="AB116" s="46">
        <f t="shared" si="18"/>
        <v>-0.30957234650850296</v>
      </c>
    </row>
    <row r="117" spans="1:28" x14ac:dyDescent="0.25">
      <c r="A117" s="65" t="s">
        <v>481</v>
      </c>
      <c r="B117" s="41" t="s">
        <v>148</v>
      </c>
      <c r="C117" s="84" t="s">
        <v>377</v>
      </c>
      <c r="D117" s="84"/>
      <c r="E117" s="84"/>
      <c r="F117" s="84"/>
      <c r="G117" s="39">
        <v>154698866</v>
      </c>
      <c r="H117" s="39">
        <v>70588704.718758866</v>
      </c>
      <c r="I117" s="39">
        <v>848156.6802499335</v>
      </c>
      <c r="J117" s="66">
        <f t="shared" si="10"/>
        <v>226135727.39900881</v>
      </c>
      <c r="K117" s="50"/>
      <c r="L117" s="55">
        <v>154698866</v>
      </c>
      <c r="M117" s="56">
        <v>71436861.399008825</v>
      </c>
      <c r="N117" s="56">
        <v>226135727.39900881</v>
      </c>
      <c r="O117" s="56">
        <f t="shared" si="11"/>
        <v>0</v>
      </c>
      <c r="P117" s="56">
        <f t="shared" si="12"/>
        <v>2.5727786123752594E-8</v>
      </c>
      <c r="Q117" s="57">
        <f t="shared" si="13"/>
        <v>0</v>
      </c>
      <c r="R117">
        <v>114</v>
      </c>
      <c r="S117" t="s">
        <v>377</v>
      </c>
      <c r="T117">
        <v>154698866</v>
      </c>
      <c r="U117">
        <v>70588704.700000003</v>
      </c>
      <c r="V117">
        <v>848156.68</v>
      </c>
      <c r="W117">
        <v>226135727</v>
      </c>
      <c r="X117" t="b">
        <f t="shared" si="14"/>
        <v>1</v>
      </c>
      <c r="Y117" s="46">
        <f t="shared" si="15"/>
        <v>0</v>
      </c>
      <c r="Z117" s="46">
        <f t="shared" si="16"/>
        <v>-1.8758863210678101E-2</v>
      </c>
      <c r="AA117" s="46">
        <f t="shared" si="17"/>
        <v>-2.4993345141410828E-4</v>
      </c>
      <c r="AB117" s="46">
        <f t="shared" si="18"/>
        <v>-0.39900881052017212</v>
      </c>
    </row>
    <row r="118" spans="1:28" x14ac:dyDescent="0.25">
      <c r="A118" s="65" t="s">
        <v>481</v>
      </c>
      <c r="B118" s="41" t="s">
        <v>149</v>
      </c>
      <c r="C118" s="84" t="s">
        <v>378</v>
      </c>
      <c r="D118" s="84"/>
      <c r="E118" s="84"/>
      <c r="F118" s="84"/>
      <c r="G118" s="39">
        <v>48167426</v>
      </c>
      <c r="H118" s="39">
        <v>7864928.2973958217</v>
      </c>
      <c r="I118" s="39">
        <v>911235.3955737527</v>
      </c>
      <c r="J118" s="66">
        <f t="shared" si="10"/>
        <v>56943589.692969576</v>
      </c>
      <c r="K118" s="50"/>
      <c r="L118" s="55">
        <v>48167426</v>
      </c>
      <c r="M118" s="56">
        <v>8776163.6929695774</v>
      </c>
      <c r="N118" s="56">
        <v>56943589.692969576</v>
      </c>
      <c r="O118" s="56">
        <f t="shared" si="11"/>
        <v>0</v>
      </c>
      <c r="P118" s="56">
        <f t="shared" si="12"/>
        <v>3.0267983675003052E-9</v>
      </c>
      <c r="Q118" s="57">
        <f t="shared" si="13"/>
        <v>0</v>
      </c>
      <c r="R118">
        <v>115</v>
      </c>
      <c r="S118" t="s">
        <v>378</v>
      </c>
      <c r="T118">
        <v>48167426</v>
      </c>
      <c r="U118">
        <v>7864928.2999999998</v>
      </c>
      <c r="V118">
        <v>911235.4</v>
      </c>
      <c r="W118">
        <v>56943590</v>
      </c>
      <c r="X118" t="b">
        <f t="shared" si="14"/>
        <v>1</v>
      </c>
      <c r="Y118" s="46">
        <f t="shared" si="15"/>
        <v>0</v>
      </c>
      <c r="Z118" s="46">
        <f t="shared" si="16"/>
        <v>2.6041781529784203E-3</v>
      </c>
      <c r="AA118" s="46">
        <f t="shared" si="17"/>
        <v>4.4262473238632083E-3</v>
      </c>
      <c r="AB118" s="46">
        <f t="shared" si="18"/>
        <v>0.30703042447566986</v>
      </c>
    </row>
    <row r="119" spans="1:28" x14ac:dyDescent="0.25">
      <c r="A119" s="65" t="s">
        <v>481</v>
      </c>
      <c r="B119" s="41" t="s">
        <v>150</v>
      </c>
      <c r="C119" s="84" t="s">
        <v>379</v>
      </c>
      <c r="D119" s="84"/>
      <c r="E119" s="84"/>
      <c r="F119" s="84"/>
      <c r="G119" s="39">
        <v>54426704</v>
      </c>
      <c r="H119" s="39">
        <v>4008304.1068178853</v>
      </c>
      <c r="I119" s="39">
        <v>1119077.5645437469</v>
      </c>
      <c r="J119" s="66">
        <f t="shared" si="10"/>
        <v>59554085.671361633</v>
      </c>
      <c r="K119" s="50"/>
      <c r="L119" s="55">
        <v>54426704</v>
      </c>
      <c r="M119" s="56">
        <v>5127381.6713616336</v>
      </c>
      <c r="N119" s="56">
        <v>59554085.671361633</v>
      </c>
      <c r="O119" s="56">
        <f t="shared" si="11"/>
        <v>0</v>
      </c>
      <c r="P119" s="56">
        <f t="shared" si="12"/>
        <v>0</v>
      </c>
      <c r="Q119" s="57">
        <f t="shared" si="13"/>
        <v>0</v>
      </c>
      <c r="R119">
        <v>116</v>
      </c>
      <c r="S119" t="s">
        <v>379</v>
      </c>
      <c r="T119">
        <v>54426704</v>
      </c>
      <c r="U119">
        <v>4008304.11</v>
      </c>
      <c r="V119">
        <v>1119077.56</v>
      </c>
      <c r="W119">
        <v>59554086</v>
      </c>
      <c r="X119" t="b">
        <f t="shared" si="14"/>
        <v>1</v>
      </c>
      <c r="Y119" s="46">
        <f t="shared" si="15"/>
        <v>0</v>
      </c>
      <c r="Z119" s="46">
        <f t="shared" si="16"/>
        <v>3.1821145676076412E-3</v>
      </c>
      <c r="AA119" s="46">
        <f t="shared" si="17"/>
        <v>-4.5437468215823174E-3</v>
      </c>
      <c r="AB119" s="46">
        <f t="shared" si="18"/>
        <v>0.32863836735486984</v>
      </c>
    </row>
    <row r="120" spans="1:28" x14ac:dyDescent="0.25">
      <c r="A120" s="65" t="s">
        <v>481</v>
      </c>
      <c r="B120" s="41" t="s">
        <v>151</v>
      </c>
      <c r="C120" s="84" t="s">
        <v>380</v>
      </c>
      <c r="D120" s="84"/>
      <c r="E120" s="84"/>
      <c r="F120" s="84"/>
      <c r="G120" s="39">
        <v>4432809</v>
      </c>
      <c r="H120" s="39">
        <v>773134.69659243547</v>
      </c>
      <c r="I120" s="39">
        <v>927951.4130823263</v>
      </c>
      <c r="J120" s="66">
        <f t="shared" si="10"/>
        <v>6133895.1096747611</v>
      </c>
      <c r="K120" s="50"/>
      <c r="L120" s="55">
        <v>4432809</v>
      </c>
      <c r="M120" s="56">
        <v>1701086.1096747625</v>
      </c>
      <c r="N120" s="56">
        <v>6133895.109674762</v>
      </c>
      <c r="O120" s="56">
        <f t="shared" si="11"/>
        <v>0</v>
      </c>
      <c r="P120" s="56">
        <f t="shared" si="12"/>
        <v>0</v>
      </c>
      <c r="Q120" s="57">
        <f t="shared" si="13"/>
        <v>0</v>
      </c>
      <c r="R120">
        <v>117</v>
      </c>
      <c r="S120" t="s">
        <v>380</v>
      </c>
      <c r="T120">
        <v>4432809</v>
      </c>
      <c r="U120">
        <v>773134.7</v>
      </c>
      <c r="V120">
        <v>927951.41</v>
      </c>
      <c r="W120">
        <v>6133895</v>
      </c>
      <c r="X120" t="b">
        <f t="shared" si="14"/>
        <v>1</v>
      </c>
      <c r="Y120" s="46">
        <f t="shared" si="15"/>
        <v>0</v>
      </c>
      <c r="Z120" s="46">
        <f t="shared" si="16"/>
        <v>3.4075644798576832E-3</v>
      </c>
      <c r="AA120" s="46">
        <f t="shared" si="17"/>
        <v>-3.0823262641206384E-3</v>
      </c>
      <c r="AB120" s="46">
        <f t="shared" si="18"/>
        <v>-0.10967476107180119</v>
      </c>
    </row>
    <row r="121" spans="1:28" x14ac:dyDescent="0.25">
      <c r="A121" s="65" t="s">
        <v>481</v>
      </c>
      <c r="B121" s="41" t="s">
        <v>152</v>
      </c>
      <c r="C121" s="84" t="s">
        <v>381</v>
      </c>
      <c r="D121" s="84"/>
      <c r="E121" s="84"/>
      <c r="F121" s="84"/>
      <c r="G121" s="39">
        <v>17174571</v>
      </c>
      <c r="H121" s="39">
        <v>3669969.7417683834</v>
      </c>
      <c r="I121" s="39">
        <v>925514.56870701956</v>
      </c>
      <c r="J121" s="66">
        <f t="shared" si="10"/>
        <v>21770055.310475402</v>
      </c>
      <c r="K121" s="50"/>
      <c r="L121" s="55">
        <v>17174571</v>
      </c>
      <c r="M121" s="56">
        <v>4595484.3104754044</v>
      </c>
      <c r="N121" s="56">
        <v>21770055.310475405</v>
      </c>
      <c r="O121" s="56">
        <f t="shared" si="11"/>
        <v>0</v>
      </c>
      <c r="P121" s="56">
        <f t="shared" si="12"/>
        <v>1.3969838619232178E-9</v>
      </c>
      <c r="Q121" s="57">
        <f t="shared" si="13"/>
        <v>0</v>
      </c>
      <c r="R121">
        <v>118</v>
      </c>
      <c r="S121" t="s">
        <v>381</v>
      </c>
      <c r="T121">
        <v>17174571</v>
      </c>
      <c r="U121">
        <v>3669969.74</v>
      </c>
      <c r="V121">
        <v>925514.57</v>
      </c>
      <c r="W121">
        <v>21770055</v>
      </c>
      <c r="X121" t="b">
        <f t="shared" si="14"/>
        <v>1</v>
      </c>
      <c r="Y121" s="46">
        <f t="shared" si="15"/>
        <v>0</v>
      </c>
      <c r="Z121" s="46">
        <f t="shared" si="16"/>
        <v>-1.7683831974864006E-3</v>
      </c>
      <c r="AA121" s="46">
        <f t="shared" si="17"/>
        <v>1.2929803924635053E-3</v>
      </c>
      <c r="AB121" s="46">
        <f t="shared" si="18"/>
        <v>-0.31047540158033371</v>
      </c>
    </row>
    <row r="122" spans="1:28" x14ac:dyDescent="0.25">
      <c r="A122" s="65" t="s">
        <v>481</v>
      </c>
      <c r="B122" s="41" t="s">
        <v>153</v>
      </c>
      <c r="C122" s="84" t="s">
        <v>382</v>
      </c>
      <c r="D122" s="84"/>
      <c r="E122" s="84"/>
      <c r="F122" s="84"/>
      <c r="G122" s="39">
        <v>22976097</v>
      </c>
      <c r="H122" s="39">
        <v>5969516.9209571602</v>
      </c>
      <c r="I122" s="39">
        <v>2383909.1503813476</v>
      </c>
      <c r="J122" s="66">
        <f t="shared" si="10"/>
        <v>31329523.071338508</v>
      </c>
      <c r="K122" s="50"/>
      <c r="L122" s="55">
        <v>22976097</v>
      </c>
      <c r="M122" s="56">
        <v>8353426.0713385101</v>
      </c>
      <c r="N122" s="56">
        <v>31329523.071338512</v>
      </c>
      <c r="O122" s="56">
        <f t="shared" si="11"/>
        <v>0</v>
      </c>
      <c r="P122" s="56">
        <f t="shared" si="12"/>
        <v>0</v>
      </c>
      <c r="Q122" s="57">
        <f t="shared" si="13"/>
        <v>0</v>
      </c>
      <c r="R122">
        <v>119</v>
      </c>
      <c r="S122" t="s">
        <v>382</v>
      </c>
      <c r="T122">
        <v>22976097</v>
      </c>
      <c r="U122">
        <v>5969516.9199999999</v>
      </c>
      <c r="V122">
        <v>2383909.15</v>
      </c>
      <c r="W122">
        <v>31329523</v>
      </c>
      <c r="X122" t="b">
        <f t="shared" si="14"/>
        <v>1</v>
      </c>
      <c r="Y122" s="46">
        <f t="shared" si="15"/>
        <v>0</v>
      </c>
      <c r="Z122" s="46">
        <f t="shared" si="16"/>
        <v>-9.5716025680303574E-4</v>
      </c>
      <c r="AA122" s="46">
        <f t="shared" si="17"/>
        <v>-3.8134772330522537E-4</v>
      </c>
      <c r="AB122" s="46">
        <f t="shared" si="18"/>
        <v>-7.1338508278131485E-2</v>
      </c>
    </row>
    <row r="123" spans="1:28" x14ac:dyDescent="0.25">
      <c r="A123" s="65" t="s">
        <v>481</v>
      </c>
      <c r="B123" s="41" t="s">
        <v>154</v>
      </c>
      <c r="C123" s="84" t="s">
        <v>383</v>
      </c>
      <c r="D123" s="84"/>
      <c r="E123" s="84"/>
      <c r="F123" s="84"/>
      <c r="G123" s="39">
        <v>5795191</v>
      </c>
      <c r="H123" s="39">
        <v>2038101.8837204867</v>
      </c>
      <c r="I123" s="39">
        <v>691300.91312880116</v>
      </c>
      <c r="J123" s="66">
        <f t="shared" si="10"/>
        <v>8524593.796849288</v>
      </c>
      <c r="K123" s="50"/>
      <c r="L123" s="55">
        <v>5795191</v>
      </c>
      <c r="M123" s="56">
        <v>2729402.796849289</v>
      </c>
      <c r="N123" s="56">
        <v>8524593.796849288</v>
      </c>
      <c r="O123" s="56">
        <f t="shared" si="11"/>
        <v>0</v>
      </c>
      <c r="P123" s="56">
        <f t="shared" si="12"/>
        <v>1.1641532182693481E-9</v>
      </c>
      <c r="Q123" s="57">
        <f t="shared" si="13"/>
        <v>0</v>
      </c>
      <c r="R123">
        <v>120</v>
      </c>
      <c r="S123" t="s">
        <v>383</v>
      </c>
      <c r="T123">
        <v>5795191</v>
      </c>
      <c r="U123">
        <v>2038101.88</v>
      </c>
      <c r="V123">
        <v>691300.91</v>
      </c>
      <c r="W123">
        <v>8524594</v>
      </c>
      <c r="X123" t="b">
        <f t="shared" si="14"/>
        <v>1</v>
      </c>
      <c r="Y123" s="46">
        <f t="shared" si="15"/>
        <v>0</v>
      </c>
      <c r="Z123" s="46">
        <f t="shared" si="16"/>
        <v>-3.7204867694526911E-3</v>
      </c>
      <c r="AA123" s="46">
        <f t="shared" si="17"/>
        <v>-3.1288011232391E-3</v>
      </c>
      <c r="AB123" s="46">
        <f t="shared" si="18"/>
        <v>0.20315071195363998</v>
      </c>
    </row>
    <row r="124" spans="1:28" x14ac:dyDescent="0.25">
      <c r="A124" s="65" t="s">
        <v>481</v>
      </c>
      <c r="B124" s="41" t="s">
        <v>155</v>
      </c>
      <c r="C124" s="84" t="s">
        <v>384</v>
      </c>
      <c r="D124" s="84"/>
      <c r="E124" s="84"/>
      <c r="F124" s="84"/>
      <c r="G124" s="39">
        <v>1101024</v>
      </c>
      <c r="H124" s="39">
        <v>578753.97144680098</v>
      </c>
      <c r="I124" s="39">
        <v>440963.19883521996</v>
      </c>
      <c r="J124" s="66">
        <f t="shared" si="10"/>
        <v>2120741.1702820212</v>
      </c>
      <c r="K124" s="50"/>
      <c r="L124" s="55">
        <v>1101024</v>
      </c>
      <c r="M124" s="56">
        <v>1019717.1702820214</v>
      </c>
      <c r="N124" s="56">
        <v>2120741.1702820212</v>
      </c>
      <c r="O124" s="56">
        <f t="shared" si="11"/>
        <v>0</v>
      </c>
      <c r="P124" s="56">
        <f t="shared" si="12"/>
        <v>4.6566128730773926E-10</v>
      </c>
      <c r="Q124" s="57">
        <f t="shared" si="13"/>
        <v>0</v>
      </c>
      <c r="R124">
        <v>121</v>
      </c>
      <c r="S124" t="s">
        <v>384</v>
      </c>
      <c r="T124">
        <v>1101024</v>
      </c>
      <c r="U124">
        <v>578753.97</v>
      </c>
      <c r="V124">
        <v>440963.2</v>
      </c>
      <c r="W124">
        <v>2120741</v>
      </c>
      <c r="X124" t="b">
        <f t="shared" si="14"/>
        <v>1</v>
      </c>
      <c r="Y124" s="46">
        <f t="shared" si="15"/>
        <v>0</v>
      </c>
      <c r="Z124" s="46">
        <f t="shared" si="16"/>
        <v>-1.4468010049313307E-3</v>
      </c>
      <c r="AA124" s="46">
        <f t="shared" si="17"/>
        <v>1.1647800565697253E-3</v>
      </c>
      <c r="AB124" s="46">
        <f t="shared" si="18"/>
        <v>-0.1702820211648941</v>
      </c>
    </row>
    <row r="125" spans="1:28" x14ac:dyDescent="0.25">
      <c r="A125" s="65" t="s">
        <v>481</v>
      </c>
      <c r="B125" s="41" t="s">
        <v>156</v>
      </c>
      <c r="C125" s="84" t="s">
        <v>385</v>
      </c>
      <c r="D125" s="84"/>
      <c r="E125" s="84"/>
      <c r="F125" s="84"/>
      <c r="G125" s="39">
        <v>6384637</v>
      </c>
      <c r="H125" s="39">
        <v>958149.40469538386</v>
      </c>
      <c r="I125" s="39">
        <v>1039739.6489806847</v>
      </c>
      <c r="J125" s="66">
        <f t="shared" si="10"/>
        <v>8382526.0536760688</v>
      </c>
      <c r="K125" s="50"/>
      <c r="L125" s="55">
        <v>6384637</v>
      </c>
      <c r="M125" s="56">
        <v>1997889.0536760692</v>
      </c>
      <c r="N125" s="56">
        <v>8382526.0536760697</v>
      </c>
      <c r="O125" s="56">
        <f t="shared" si="11"/>
        <v>0</v>
      </c>
      <c r="P125" s="56">
        <f t="shared" si="12"/>
        <v>0</v>
      </c>
      <c r="Q125" s="57">
        <f t="shared" si="13"/>
        <v>0</v>
      </c>
      <c r="R125">
        <v>122</v>
      </c>
      <c r="S125" t="s">
        <v>385</v>
      </c>
      <c r="T125">
        <v>6384637</v>
      </c>
      <c r="U125">
        <v>958149.4</v>
      </c>
      <c r="V125">
        <v>1039739.65</v>
      </c>
      <c r="W125">
        <v>8382526</v>
      </c>
      <c r="X125" t="b">
        <f t="shared" si="14"/>
        <v>1</v>
      </c>
      <c r="Y125" s="46">
        <f t="shared" si="15"/>
        <v>0</v>
      </c>
      <c r="Z125" s="46">
        <f t="shared" si="16"/>
        <v>-4.6953838318586349E-3</v>
      </c>
      <c r="AA125" s="46">
        <f t="shared" si="17"/>
        <v>1.0193153284490108E-3</v>
      </c>
      <c r="AB125" s="46">
        <f t="shared" si="18"/>
        <v>-5.3676068782806396E-2</v>
      </c>
    </row>
    <row r="126" spans="1:28" x14ac:dyDescent="0.25">
      <c r="A126" s="65" t="s">
        <v>481</v>
      </c>
      <c r="B126" s="41" t="s">
        <v>157</v>
      </c>
      <c r="C126" s="84" t="s">
        <v>386</v>
      </c>
      <c r="D126" s="84"/>
      <c r="E126" s="84"/>
      <c r="F126" s="84"/>
      <c r="G126" s="39">
        <v>6605964</v>
      </c>
      <c r="H126" s="39">
        <v>1575051.2383264413</v>
      </c>
      <c r="I126" s="39">
        <v>1019979.0747840519</v>
      </c>
      <c r="J126" s="66">
        <f t="shared" si="10"/>
        <v>9200994.3131104931</v>
      </c>
      <c r="K126" s="50"/>
      <c r="L126" s="55">
        <v>6605964</v>
      </c>
      <c r="M126" s="56">
        <v>2595030.3131104941</v>
      </c>
      <c r="N126" s="56">
        <v>9200994.3131104931</v>
      </c>
      <c r="O126" s="56">
        <f t="shared" si="11"/>
        <v>0</v>
      </c>
      <c r="P126" s="56">
        <f t="shared" si="12"/>
        <v>9.3132257461547852E-10</v>
      </c>
      <c r="Q126" s="57">
        <f t="shared" si="13"/>
        <v>0</v>
      </c>
      <c r="R126">
        <v>123</v>
      </c>
      <c r="S126" t="s">
        <v>386</v>
      </c>
      <c r="T126">
        <v>6605964</v>
      </c>
      <c r="U126">
        <v>1575051.24</v>
      </c>
      <c r="V126">
        <v>1019979.07</v>
      </c>
      <c r="W126">
        <v>9200994</v>
      </c>
      <c r="X126" t="b">
        <f t="shared" si="14"/>
        <v>1</v>
      </c>
      <c r="Y126" s="46">
        <f t="shared" si="15"/>
        <v>0</v>
      </c>
      <c r="Z126" s="46">
        <f t="shared" si="16"/>
        <v>1.6735587269067764E-3</v>
      </c>
      <c r="AA126" s="46">
        <f t="shared" si="17"/>
        <v>-4.7840519109740853E-3</v>
      </c>
      <c r="AB126" s="46">
        <f t="shared" si="18"/>
        <v>-0.31311049312353134</v>
      </c>
    </row>
    <row r="127" spans="1:28" x14ac:dyDescent="0.25">
      <c r="A127" s="65" t="s">
        <v>481</v>
      </c>
      <c r="B127" s="41" t="s">
        <v>158</v>
      </c>
      <c r="C127" s="84" t="s">
        <v>387</v>
      </c>
      <c r="D127" s="84"/>
      <c r="E127" s="84"/>
      <c r="F127" s="84"/>
      <c r="G127" s="39">
        <v>10601790</v>
      </c>
      <c r="H127" s="39">
        <v>3396294.4227813482</v>
      </c>
      <c r="I127" s="39">
        <v>740957.74424028315</v>
      </c>
      <c r="J127" s="66">
        <f t="shared" si="10"/>
        <v>14739042.167021632</v>
      </c>
      <c r="K127" s="50"/>
      <c r="L127" s="55">
        <v>10601790</v>
      </c>
      <c r="M127" s="56">
        <v>4137252.1670216331</v>
      </c>
      <c r="N127" s="56">
        <v>14739042.167021634</v>
      </c>
      <c r="O127" s="56">
        <f t="shared" si="11"/>
        <v>0</v>
      </c>
      <c r="P127" s="56">
        <f t="shared" si="12"/>
        <v>1.7462298274040222E-9</v>
      </c>
      <c r="Q127" s="57">
        <f t="shared" si="13"/>
        <v>0</v>
      </c>
      <c r="R127">
        <v>124</v>
      </c>
      <c r="S127" t="s">
        <v>387</v>
      </c>
      <c r="T127">
        <v>10601790</v>
      </c>
      <c r="U127">
        <v>3396294.42</v>
      </c>
      <c r="V127">
        <v>740957.74</v>
      </c>
      <c r="W127">
        <v>14739042</v>
      </c>
      <c r="X127" t="b">
        <f t="shared" si="14"/>
        <v>1</v>
      </c>
      <c r="Y127" s="46">
        <f t="shared" si="15"/>
        <v>0</v>
      </c>
      <c r="Z127" s="46">
        <f t="shared" si="16"/>
        <v>-2.7813483029603958E-3</v>
      </c>
      <c r="AA127" s="46">
        <f t="shared" si="17"/>
        <v>-4.2402831604704261E-3</v>
      </c>
      <c r="AB127" s="46">
        <f t="shared" si="18"/>
        <v>-0.16702163219451904</v>
      </c>
    </row>
    <row r="128" spans="1:28" x14ac:dyDescent="0.25">
      <c r="A128" s="65" t="s">
        <v>481</v>
      </c>
      <c r="B128" s="41" t="s">
        <v>159</v>
      </c>
      <c r="C128" s="84" t="s">
        <v>388</v>
      </c>
      <c r="D128" s="84"/>
      <c r="E128" s="84"/>
      <c r="F128" s="84"/>
      <c r="G128" s="39">
        <v>1592845</v>
      </c>
      <c r="H128" s="39">
        <v>1020269.2027778936</v>
      </c>
      <c r="I128" s="39">
        <v>950209.39589513268</v>
      </c>
      <c r="J128" s="66">
        <f t="shared" si="10"/>
        <v>3563323.5986730265</v>
      </c>
      <c r="K128" s="50"/>
      <c r="L128" s="55">
        <v>1592845</v>
      </c>
      <c r="M128" s="56">
        <v>1970478.598673027</v>
      </c>
      <c r="N128" s="56">
        <v>3563323.598673027</v>
      </c>
      <c r="O128" s="56">
        <f t="shared" si="11"/>
        <v>0</v>
      </c>
      <c r="P128" s="56">
        <f t="shared" si="12"/>
        <v>0</v>
      </c>
      <c r="Q128" s="57">
        <f t="shared" si="13"/>
        <v>0</v>
      </c>
      <c r="R128">
        <v>125</v>
      </c>
      <c r="S128" t="s">
        <v>388</v>
      </c>
      <c r="T128">
        <v>1592845</v>
      </c>
      <c r="U128">
        <v>1020269.2</v>
      </c>
      <c r="V128">
        <v>950209.4</v>
      </c>
      <c r="W128">
        <v>3563324</v>
      </c>
      <c r="X128" t="b">
        <f t="shared" si="14"/>
        <v>1</v>
      </c>
      <c r="Y128" s="46">
        <f t="shared" si="15"/>
        <v>0</v>
      </c>
      <c r="Z128" s="46">
        <f t="shared" si="16"/>
        <v>-2.7778936782851815E-3</v>
      </c>
      <c r="AA128" s="46">
        <f t="shared" si="17"/>
        <v>4.1048673447221518E-3</v>
      </c>
      <c r="AB128" s="46">
        <f t="shared" si="18"/>
        <v>0.40132697345688939</v>
      </c>
    </row>
    <row r="129" spans="1:28" x14ac:dyDescent="0.25">
      <c r="A129" s="65" t="s">
        <v>481</v>
      </c>
      <c r="B129" s="41" t="s">
        <v>160</v>
      </c>
      <c r="C129" s="84" t="s">
        <v>389</v>
      </c>
      <c r="D129" s="84"/>
      <c r="E129" s="84"/>
      <c r="F129" s="84"/>
      <c r="G129" s="39">
        <v>4843652</v>
      </c>
      <c r="H129" s="39">
        <v>1690306.0588924275</v>
      </c>
      <c r="I129" s="39">
        <v>769116.90001299558</v>
      </c>
      <c r="J129" s="66">
        <f t="shared" si="10"/>
        <v>7303074.9589054231</v>
      </c>
      <c r="K129" s="50"/>
      <c r="L129" s="55">
        <v>4843652</v>
      </c>
      <c r="M129" s="56">
        <v>2459422.958905424</v>
      </c>
      <c r="N129" s="56">
        <v>7303074.958905424</v>
      </c>
      <c r="O129" s="56">
        <f t="shared" si="11"/>
        <v>0</v>
      </c>
      <c r="P129" s="56">
        <f t="shared" si="12"/>
        <v>9.3132257461547852E-10</v>
      </c>
      <c r="Q129" s="57">
        <f t="shared" si="13"/>
        <v>0</v>
      </c>
      <c r="R129">
        <v>126</v>
      </c>
      <c r="S129" t="s">
        <v>389</v>
      </c>
      <c r="T129">
        <v>4843652</v>
      </c>
      <c r="U129">
        <v>1690306.06</v>
      </c>
      <c r="V129">
        <v>769116.9</v>
      </c>
      <c r="W129">
        <v>7303075</v>
      </c>
      <c r="X129" t="b">
        <f t="shared" si="14"/>
        <v>1</v>
      </c>
      <c r="Y129" s="46">
        <f t="shared" si="15"/>
        <v>0</v>
      </c>
      <c r="Z129" s="46">
        <f t="shared" si="16"/>
        <v>1.107572577893734E-3</v>
      </c>
      <c r="AA129" s="46">
        <f t="shared" si="17"/>
        <v>-1.299555879086256E-5</v>
      </c>
      <c r="AB129" s="46">
        <f t="shared" si="18"/>
        <v>4.1094576939940453E-2</v>
      </c>
    </row>
    <row r="130" spans="1:28" x14ac:dyDescent="0.25">
      <c r="A130" s="65" t="s">
        <v>481</v>
      </c>
      <c r="B130" s="41" t="s">
        <v>161</v>
      </c>
      <c r="C130" s="84" t="s">
        <v>390</v>
      </c>
      <c r="D130" s="84"/>
      <c r="E130" s="84"/>
      <c r="F130" s="84"/>
      <c r="G130" s="39">
        <v>5545105</v>
      </c>
      <c r="H130" s="39">
        <v>916069.61257087335</v>
      </c>
      <c r="I130" s="39">
        <v>1127028.2425051087</v>
      </c>
      <c r="J130" s="66">
        <f t="shared" si="10"/>
        <v>7588202.8550759824</v>
      </c>
      <c r="K130" s="50"/>
      <c r="L130" s="55">
        <v>5545105</v>
      </c>
      <c r="M130" s="56">
        <v>2043097.8550759829</v>
      </c>
      <c r="N130" s="56">
        <v>7588202.8550759824</v>
      </c>
      <c r="O130" s="56">
        <f t="shared" si="11"/>
        <v>0</v>
      </c>
      <c r="P130" s="56">
        <f t="shared" si="12"/>
        <v>0</v>
      </c>
      <c r="Q130" s="57">
        <f t="shared" si="13"/>
        <v>0</v>
      </c>
      <c r="R130">
        <v>127</v>
      </c>
      <c r="S130" t="s">
        <v>390</v>
      </c>
      <c r="T130">
        <v>5545105</v>
      </c>
      <c r="U130">
        <v>916069.61</v>
      </c>
      <c r="V130">
        <v>1127028.24</v>
      </c>
      <c r="W130">
        <v>7588203</v>
      </c>
      <c r="X130" t="b">
        <f t="shared" si="14"/>
        <v>1</v>
      </c>
      <c r="Y130" s="46">
        <f t="shared" si="15"/>
        <v>0</v>
      </c>
      <c r="Z130" s="46">
        <f t="shared" si="16"/>
        <v>-2.5708733592182398E-3</v>
      </c>
      <c r="AA130" s="46">
        <f t="shared" si="17"/>
        <v>-2.5051087141036987E-3</v>
      </c>
      <c r="AB130" s="46">
        <f t="shared" si="18"/>
        <v>0.14492401760071516</v>
      </c>
    </row>
    <row r="131" spans="1:28" x14ac:dyDescent="0.25">
      <c r="A131" s="65" t="s">
        <v>481</v>
      </c>
      <c r="B131" s="41" t="s">
        <v>162</v>
      </c>
      <c r="C131" s="84" t="s">
        <v>391</v>
      </c>
      <c r="D131" s="84"/>
      <c r="E131" s="84"/>
      <c r="F131" s="84"/>
      <c r="G131" s="39">
        <v>4471302</v>
      </c>
      <c r="H131" s="39">
        <v>1082541.2997062041</v>
      </c>
      <c r="I131" s="39">
        <v>1108436.9182750781</v>
      </c>
      <c r="J131" s="66">
        <f t="shared" si="10"/>
        <v>6662280.2179812817</v>
      </c>
      <c r="K131" s="50"/>
      <c r="L131" s="55">
        <v>4471302</v>
      </c>
      <c r="M131" s="56">
        <v>2190978.2179812831</v>
      </c>
      <c r="N131" s="56">
        <v>6662280.2179812836</v>
      </c>
      <c r="O131" s="56">
        <f t="shared" si="11"/>
        <v>0</v>
      </c>
      <c r="P131" s="56">
        <f t="shared" si="12"/>
        <v>0</v>
      </c>
      <c r="Q131" s="57">
        <f t="shared" si="13"/>
        <v>0</v>
      </c>
      <c r="R131">
        <v>128</v>
      </c>
      <c r="S131" t="s">
        <v>391</v>
      </c>
      <c r="T131">
        <v>4471302</v>
      </c>
      <c r="U131">
        <v>1082541.3</v>
      </c>
      <c r="V131">
        <v>1108436.92</v>
      </c>
      <c r="W131">
        <v>6662280</v>
      </c>
      <c r="X131" t="b">
        <f t="shared" si="14"/>
        <v>1</v>
      </c>
      <c r="Y131" s="46">
        <f t="shared" si="15"/>
        <v>0</v>
      </c>
      <c r="Z131" s="46">
        <f t="shared" si="16"/>
        <v>2.9379595071077347E-4</v>
      </c>
      <c r="AA131" s="46">
        <f t="shared" si="17"/>
        <v>1.724921865388751E-3</v>
      </c>
      <c r="AB131" s="46">
        <f t="shared" si="18"/>
        <v>-0.21798128169029951</v>
      </c>
    </row>
    <row r="132" spans="1:28" x14ac:dyDescent="0.25">
      <c r="A132" s="65" t="s">
        <v>481</v>
      </c>
      <c r="B132" s="41" t="s">
        <v>163</v>
      </c>
      <c r="C132" s="84" t="s">
        <v>392</v>
      </c>
      <c r="D132" s="84"/>
      <c r="E132" s="84"/>
      <c r="F132" s="84"/>
      <c r="G132" s="39">
        <v>8485537</v>
      </c>
      <c r="H132" s="39">
        <v>2836845.8452375792</v>
      </c>
      <c r="I132" s="39">
        <v>613469.740329294</v>
      </c>
      <c r="J132" s="66">
        <f t="shared" si="10"/>
        <v>11935852.585566873</v>
      </c>
      <c r="K132" s="50"/>
      <c r="L132" s="55">
        <v>8485537</v>
      </c>
      <c r="M132" s="56">
        <v>3450315.5855668746</v>
      </c>
      <c r="N132" s="56">
        <v>11935852.585566873</v>
      </c>
      <c r="O132" s="56">
        <f t="shared" si="11"/>
        <v>0</v>
      </c>
      <c r="P132" s="56">
        <f t="shared" si="12"/>
        <v>1.3969838619232178E-9</v>
      </c>
      <c r="Q132" s="57">
        <f t="shared" si="13"/>
        <v>0</v>
      </c>
      <c r="R132">
        <v>129</v>
      </c>
      <c r="S132" t="s">
        <v>392</v>
      </c>
      <c r="T132">
        <v>8485537</v>
      </c>
      <c r="U132">
        <v>2836845.84</v>
      </c>
      <c r="V132">
        <v>613469.74</v>
      </c>
      <c r="W132">
        <v>11935853</v>
      </c>
      <c r="X132" t="b">
        <f t="shared" si="14"/>
        <v>1</v>
      </c>
      <c r="Y132" s="46">
        <f t="shared" si="15"/>
        <v>0</v>
      </c>
      <c r="Z132" s="46">
        <f t="shared" si="16"/>
        <v>-5.237579345703125E-3</v>
      </c>
      <c r="AA132" s="46">
        <f t="shared" si="17"/>
        <v>-3.2929400913417339E-4</v>
      </c>
      <c r="AB132" s="46">
        <f t="shared" si="18"/>
        <v>0.41443312726914883</v>
      </c>
    </row>
    <row r="133" spans="1:28" x14ac:dyDescent="0.25">
      <c r="A133" s="65" t="s">
        <v>481</v>
      </c>
      <c r="B133" s="41" t="s">
        <v>164</v>
      </c>
      <c r="C133" s="84" t="s">
        <v>393</v>
      </c>
      <c r="D133" s="84"/>
      <c r="E133" s="84"/>
      <c r="F133" s="84"/>
      <c r="G133" s="39">
        <v>4154811</v>
      </c>
      <c r="H133" s="39">
        <v>654563.36365606915</v>
      </c>
      <c r="I133" s="39">
        <v>656106.53001976805</v>
      </c>
      <c r="J133" s="66">
        <f t="shared" ref="J133:J196" si="19">G133+H133+I133</f>
        <v>5465480.8936758377</v>
      </c>
      <c r="K133" s="50"/>
      <c r="L133" s="55">
        <v>4154811</v>
      </c>
      <c r="M133" s="56">
        <v>1310669.8936758377</v>
      </c>
      <c r="N133" s="56">
        <v>5465480.8936758377</v>
      </c>
      <c r="O133" s="56">
        <f t="shared" ref="O133:O140" si="20">L133-G133</f>
        <v>0</v>
      </c>
      <c r="P133" s="56">
        <f t="shared" ref="P133:P140" si="21">M133-H133-I133</f>
        <v>0</v>
      </c>
      <c r="Q133" s="57">
        <f t="shared" ref="Q133:Q140" si="22">N133-J133</f>
        <v>0</v>
      </c>
      <c r="R133">
        <v>130</v>
      </c>
      <c r="S133" t="s">
        <v>393</v>
      </c>
      <c r="T133">
        <v>4154811</v>
      </c>
      <c r="U133">
        <v>654563.36</v>
      </c>
      <c r="V133">
        <v>656106.53</v>
      </c>
      <c r="W133">
        <v>5465481</v>
      </c>
      <c r="X133" t="b">
        <f t="shared" ref="X133:X196" si="23">EXACT(S133,C133)</f>
        <v>1</v>
      </c>
      <c r="Y133" s="46">
        <f t="shared" ref="Y133:Y196" si="24">T133-G133</f>
        <v>0</v>
      </c>
      <c r="Z133" s="46">
        <f t="shared" ref="Z133:Z196" si="25">U133-H133</f>
        <v>-3.6560691660270095E-3</v>
      </c>
      <c r="AA133" s="46">
        <f t="shared" ref="AA133:AA196" si="26">V133-I133</f>
        <v>-1.9768020138144493E-5</v>
      </c>
      <c r="AB133" s="46">
        <f t="shared" ref="AB133:AB196" si="27">W133-J133</f>
        <v>0.10632416233420372</v>
      </c>
    </row>
    <row r="134" spans="1:28" x14ac:dyDescent="0.25">
      <c r="A134" s="65" t="s">
        <v>481</v>
      </c>
      <c r="B134" s="41" t="s">
        <v>165</v>
      </c>
      <c r="C134" s="84" t="s">
        <v>394</v>
      </c>
      <c r="D134" s="84"/>
      <c r="E134" s="84"/>
      <c r="F134" s="84"/>
      <c r="G134" s="39">
        <v>1018825</v>
      </c>
      <c r="H134" s="39">
        <v>183155.81894418236</v>
      </c>
      <c r="I134" s="39">
        <v>1183763.8081540645</v>
      </c>
      <c r="J134" s="66">
        <f t="shared" si="19"/>
        <v>2385744.6270982465</v>
      </c>
      <c r="K134" s="50"/>
      <c r="L134" s="55">
        <v>1018825</v>
      </c>
      <c r="M134" s="56">
        <v>1366919.6270982474</v>
      </c>
      <c r="N134" s="56">
        <v>2385744.6270982474</v>
      </c>
      <c r="O134" s="56">
        <f t="shared" si="20"/>
        <v>0</v>
      </c>
      <c r="P134" s="56">
        <f t="shared" si="21"/>
        <v>0</v>
      </c>
      <c r="Q134" s="57">
        <f t="shared" si="22"/>
        <v>0</v>
      </c>
      <c r="R134">
        <v>131</v>
      </c>
      <c r="S134" t="s">
        <v>394</v>
      </c>
      <c r="T134">
        <v>1018825</v>
      </c>
      <c r="U134">
        <v>183155.82</v>
      </c>
      <c r="V134">
        <v>1183763.81</v>
      </c>
      <c r="W134">
        <v>2385745</v>
      </c>
      <c r="X134" t="b">
        <f t="shared" si="23"/>
        <v>1</v>
      </c>
      <c r="Y134" s="46">
        <f t="shared" si="24"/>
        <v>0</v>
      </c>
      <c r="Z134" s="46">
        <f t="shared" si="25"/>
        <v>1.0558176436461508E-3</v>
      </c>
      <c r="AA134" s="46">
        <f t="shared" si="26"/>
        <v>1.8459355924278498E-3</v>
      </c>
      <c r="AB134" s="46">
        <f t="shared" si="27"/>
        <v>0.37290175352245569</v>
      </c>
    </row>
    <row r="135" spans="1:28" x14ac:dyDescent="0.25">
      <c r="A135" s="65" t="s">
        <v>481</v>
      </c>
      <c r="B135" s="41" t="s">
        <v>166</v>
      </c>
      <c r="C135" s="84" t="s">
        <v>395</v>
      </c>
      <c r="D135" s="84"/>
      <c r="E135" s="84"/>
      <c r="F135" s="84"/>
      <c r="G135" s="39">
        <v>28169668</v>
      </c>
      <c r="H135" s="39">
        <v>8572594.4791029394</v>
      </c>
      <c r="I135" s="39">
        <v>1041752.9946522022</v>
      </c>
      <c r="J135" s="66">
        <f t="shared" si="19"/>
        <v>37784015.473755144</v>
      </c>
      <c r="K135" s="50"/>
      <c r="L135" s="55">
        <v>28169668</v>
      </c>
      <c r="M135" s="56">
        <v>9614347.4737551454</v>
      </c>
      <c r="N135" s="56">
        <v>37784015.473755144</v>
      </c>
      <c r="O135" s="56">
        <f t="shared" si="20"/>
        <v>0</v>
      </c>
      <c r="P135" s="56">
        <f t="shared" si="21"/>
        <v>3.8417056202888489E-9</v>
      </c>
      <c r="Q135" s="57">
        <f t="shared" si="22"/>
        <v>0</v>
      </c>
      <c r="R135">
        <v>132</v>
      </c>
      <c r="S135" t="s">
        <v>395</v>
      </c>
      <c r="T135">
        <v>28169668</v>
      </c>
      <c r="U135">
        <v>8572594.4800000004</v>
      </c>
      <c r="V135">
        <v>1041752.99</v>
      </c>
      <c r="W135">
        <v>37784015</v>
      </c>
      <c r="X135" t="b">
        <f t="shared" si="23"/>
        <v>1</v>
      </c>
      <c r="Y135" s="46">
        <f t="shared" si="24"/>
        <v>0</v>
      </c>
      <c r="Z135" s="46">
        <f t="shared" si="25"/>
        <v>8.9706107974052429E-4</v>
      </c>
      <c r="AA135" s="46">
        <f t="shared" si="26"/>
        <v>-4.6522022457793355E-3</v>
      </c>
      <c r="AB135" s="46">
        <f t="shared" si="27"/>
        <v>-0.47375514358282089</v>
      </c>
    </row>
    <row r="136" spans="1:28" x14ac:dyDescent="0.25">
      <c r="A136" s="65" t="s">
        <v>481</v>
      </c>
      <c r="B136" s="41" t="s">
        <v>167</v>
      </c>
      <c r="C136" s="84" t="s">
        <v>396</v>
      </c>
      <c r="D136" s="84"/>
      <c r="E136" s="84"/>
      <c r="F136" s="84"/>
      <c r="G136" s="39">
        <v>429799</v>
      </c>
      <c r="H136" s="39">
        <v>150230.83689746482</v>
      </c>
      <c r="I136" s="39">
        <v>254242.12336052276</v>
      </c>
      <c r="J136" s="66">
        <f t="shared" si="19"/>
        <v>834271.96025798761</v>
      </c>
      <c r="K136" s="50"/>
      <c r="L136" s="55">
        <v>429799</v>
      </c>
      <c r="M136" s="56">
        <v>404472.96025798772</v>
      </c>
      <c r="N136" s="56">
        <v>834271.96025798772</v>
      </c>
      <c r="O136" s="56">
        <f t="shared" si="20"/>
        <v>0</v>
      </c>
      <c r="P136" s="56">
        <f t="shared" si="21"/>
        <v>0</v>
      </c>
      <c r="Q136" s="57">
        <f t="shared" si="22"/>
        <v>0</v>
      </c>
      <c r="R136">
        <v>133</v>
      </c>
      <c r="S136" t="s">
        <v>396</v>
      </c>
      <c r="T136">
        <v>429799</v>
      </c>
      <c r="U136">
        <v>150230.84</v>
      </c>
      <c r="V136">
        <v>254242.12</v>
      </c>
      <c r="W136">
        <v>834272</v>
      </c>
      <c r="X136" t="b">
        <f t="shared" si="23"/>
        <v>1</v>
      </c>
      <c r="Y136" s="46">
        <f t="shared" si="24"/>
        <v>0</v>
      </c>
      <c r="Z136" s="46">
        <f t="shared" si="25"/>
        <v>3.1025351781863719E-3</v>
      </c>
      <c r="AA136" s="46">
        <f t="shared" si="26"/>
        <v>-3.3605227654334158E-3</v>
      </c>
      <c r="AB136" s="46">
        <f t="shared" si="27"/>
        <v>3.9742012391798198E-2</v>
      </c>
    </row>
    <row r="137" spans="1:28" x14ac:dyDescent="0.25">
      <c r="A137" s="65" t="s">
        <v>481</v>
      </c>
      <c r="B137" s="41" t="s">
        <v>168</v>
      </c>
      <c r="C137" s="84" t="s">
        <v>397</v>
      </c>
      <c r="D137" s="84"/>
      <c r="E137" s="84"/>
      <c r="F137" s="84"/>
      <c r="G137" s="39">
        <v>8911987</v>
      </c>
      <c r="H137" s="39">
        <v>1420949.490376249</v>
      </c>
      <c r="I137" s="39">
        <v>711662.385732934</v>
      </c>
      <c r="J137" s="66">
        <f t="shared" si="19"/>
        <v>11044598.876109183</v>
      </c>
      <c r="K137" s="50"/>
      <c r="L137" s="55">
        <v>8911987</v>
      </c>
      <c r="M137" s="56">
        <v>2132611.8761091838</v>
      </c>
      <c r="N137" s="56">
        <v>11044598.876109183</v>
      </c>
      <c r="O137" s="56">
        <f t="shared" si="20"/>
        <v>0</v>
      </c>
      <c r="P137" s="56">
        <f t="shared" si="21"/>
        <v>0</v>
      </c>
      <c r="Q137" s="57">
        <f t="shared" si="22"/>
        <v>0</v>
      </c>
      <c r="R137">
        <v>134</v>
      </c>
      <c r="S137" t="s">
        <v>397</v>
      </c>
      <c r="T137">
        <v>8911987</v>
      </c>
      <c r="U137">
        <v>1420949.49</v>
      </c>
      <c r="V137">
        <v>711662.39</v>
      </c>
      <c r="W137">
        <v>11044599</v>
      </c>
      <c r="X137" t="b">
        <f t="shared" si="23"/>
        <v>1</v>
      </c>
      <c r="Y137" s="46">
        <f t="shared" si="24"/>
        <v>0</v>
      </c>
      <c r="Z137" s="46">
        <f t="shared" si="25"/>
        <v>-3.7624896503984928E-4</v>
      </c>
      <c r="AA137" s="46">
        <f t="shared" si="26"/>
        <v>4.2670660186558962E-3</v>
      </c>
      <c r="AB137" s="46">
        <f t="shared" si="27"/>
        <v>0.12389081716537476</v>
      </c>
    </row>
    <row r="138" spans="1:28" x14ac:dyDescent="0.25">
      <c r="A138" s="65" t="s">
        <v>481</v>
      </c>
      <c r="B138" s="41" t="s">
        <v>169</v>
      </c>
      <c r="C138" s="84" t="s">
        <v>398</v>
      </c>
      <c r="D138" s="84"/>
      <c r="E138" s="84"/>
      <c r="F138" s="84"/>
      <c r="G138" s="39">
        <v>986111</v>
      </c>
      <c r="H138" s="39">
        <v>240756.77551874396</v>
      </c>
      <c r="I138" s="39">
        <v>553454.81666028535</v>
      </c>
      <c r="J138" s="66">
        <f t="shared" si="19"/>
        <v>1780322.5921790292</v>
      </c>
      <c r="K138" s="50"/>
      <c r="L138" s="55">
        <v>986111</v>
      </c>
      <c r="M138" s="56">
        <v>794211.5921790296</v>
      </c>
      <c r="N138" s="56">
        <v>1780322.5921790297</v>
      </c>
      <c r="O138" s="56">
        <f t="shared" si="20"/>
        <v>0</v>
      </c>
      <c r="P138" s="56">
        <f t="shared" si="21"/>
        <v>0</v>
      </c>
      <c r="Q138" s="57">
        <f t="shared" si="22"/>
        <v>0</v>
      </c>
      <c r="R138">
        <v>135</v>
      </c>
      <c r="S138" t="s">
        <v>398</v>
      </c>
      <c r="T138">
        <v>986111</v>
      </c>
      <c r="U138">
        <v>240756.78</v>
      </c>
      <c r="V138">
        <v>553454.81999999995</v>
      </c>
      <c r="W138">
        <v>1780323</v>
      </c>
      <c r="X138" t="b">
        <f t="shared" si="23"/>
        <v>1</v>
      </c>
      <c r="Y138" s="46">
        <f t="shared" si="24"/>
        <v>0</v>
      </c>
      <c r="Z138" s="46">
        <f t="shared" si="25"/>
        <v>4.4812560372520238E-3</v>
      </c>
      <c r="AA138" s="46">
        <f t="shared" si="26"/>
        <v>3.3397146034985781E-3</v>
      </c>
      <c r="AB138" s="46">
        <f t="shared" si="27"/>
        <v>0.40782097075134516</v>
      </c>
    </row>
    <row r="139" spans="1:28" x14ac:dyDescent="0.25">
      <c r="A139" s="65" t="s">
        <v>481</v>
      </c>
      <c r="B139" s="41" t="s">
        <v>170</v>
      </c>
      <c r="C139" s="84" t="s">
        <v>399</v>
      </c>
      <c r="D139" s="84"/>
      <c r="E139" s="84"/>
      <c r="F139" s="84"/>
      <c r="G139" s="39">
        <v>1745769</v>
      </c>
      <c r="H139" s="39">
        <v>345175.08566972381</v>
      </c>
      <c r="I139" s="39">
        <v>682839.32667378883</v>
      </c>
      <c r="J139" s="66">
        <f t="shared" si="19"/>
        <v>2773783.4123435128</v>
      </c>
      <c r="K139" s="50"/>
      <c r="L139" s="55">
        <v>1745769</v>
      </c>
      <c r="M139" s="56">
        <v>1028014.412343513</v>
      </c>
      <c r="N139" s="56">
        <v>2773783.4123435128</v>
      </c>
      <c r="O139" s="56">
        <f t="shared" si="20"/>
        <v>0</v>
      </c>
      <c r="P139" s="56">
        <f t="shared" si="21"/>
        <v>0</v>
      </c>
      <c r="Q139" s="57">
        <f t="shared" si="22"/>
        <v>0</v>
      </c>
      <c r="R139">
        <v>136</v>
      </c>
      <c r="S139" t="s">
        <v>399</v>
      </c>
      <c r="T139">
        <v>1745769</v>
      </c>
      <c r="U139">
        <v>345175.09</v>
      </c>
      <c r="V139">
        <v>682839.33</v>
      </c>
      <c r="W139">
        <v>2773783</v>
      </c>
      <c r="X139" t="b">
        <f t="shared" si="23"/>
        <v>1</v>
      </c>
      <c r="Y139" s="46">
        <f t="shared" si="24"/>
        <v>0</v>
      </c>
      <c r="Z139" s="46">
        <f t="shared" si="25"/>
        <v>4.3302762205712497E-3</v>
      </c>
      <c r="AA139" s="46">
        <f t="shared" si="26"/>
        <v>3.3262111246585846E-3</v>
      </c>
      <c r="AB139" s="46">
        <f t="shared" si="27"/>
        <v>-0.41234351275488734</v>
      </c>
    </row>
    <row r="140" spans="1:28" x14ac:dyDescent="0.25">
      <c r="A140" s="65" t="s">
        <v>481</v>
      </c>
      <c r="B140" s="41" t="s">
        <v>171</v>
      </c>
      <c r="C140" s="84" t="s">
        <v>400</v>
      </c>
      <c r="D140" s="84"/>
      <c r="E140" s="84"/>
      <c r="F140" s="84"/>
      <c r="G140" s="39">
        <v>7422079</v>
      </c>
      <c r="H140" s="39">
        <v>2221474.404181208</v>
      </c>
      <c r="I140" s="39">
        <v>669417.85512665869</v>
      </c>
      <c r="J140" s="66">
        <f t="shared" si="19"/>
        <v>10312971.259307867</v>
      </c>
      <c r="K140" s="50"/>
      <c r="L140" s="55">
        <v>7422079</v>
      </c>
      <c r="M140" s="56">
        <v>2890892.2593078678</v>
      </c>
      <c r="N140" s="56">
        <v>10312971.259307867</v>
      </c>
      <c r="O140" s="56">
        <f t="shared" si="20"/>
        <v>0</v>
      </c>
      <c r="P140" s="56">
        <f t="shared" si="21"/>
        <v>1.1641532182693481E-9</v>
      </c>
      <c r="Q140" s="57">
        <f t="shared" si="22"/>
        <v>0</v>
      </c>
      <c r="R140">
        <v>137</v>
      </c>
      <c r="S140" t="s">
        <v>400</v>
      </c>
      <c r="T140">
        <v>7422079</v>
      </c>
      <c r="U140">
        <v>2221474.4</v>
      </c>
      <c r="V140">
        <v>669417.85</v>
      </c>
      <c r="W140">
        <v>10312971</v>
      </c>
      <c r="X140" t="b">
        <f t="shared" si="23"/>
        <v>1</v>
      </c>
      <c r="Y140" s="46">
        <f t="shared" si="24"/>
        <v>0</v>
      </c>
      <c r="Z140" s="46">
        <f t="shared" si="25"/>
        <v>-4.1812080889940262E-3</v>
      </c>
      <c r="AA140" s="46">
        <f t="shared" si="26"/>
        <v>-5.1266587106510997E-3</v>
      </c>
      <c r="AB140" s="46">
        <f t="shared" si="27"/>
        <v>-0.25930786691606045</v>
      </c>
    </row>
    <row r="141" spans="1:28" x14ac:dyDescent="0.25">
      <c r="A141" s="65" t="s">
        <v>481</v>
      </c>
      <c r="B141" s="41" t="s">
        <v>172</v>
      </c>
      <c r="C141" s="85" t="s">
        <v>401</v>
      </c>
      <c r="D141" s="85"/>
      <c r="E141" s="85"/>
      <c r="F141" s="85"/>
      <c r="G141" s="39">
        <v>12488974</v>
      </c>
      <c r="H141" s="39">
        <v>2356182.7424952202</v>
      </c>
      <c r="I141" s="39">
        <v>0</v>
      </c>
      <c r="J141" s="66">
        <f t="shared" si="19"/>
        <v>14845156.74249522</v>
      </c>
      <c r="K141" s="50"/>
      <c r="L141" s="55">
        <v>12488974</v>
      </c>
      <c r="M141" s="56">
        <v>2356182.7424952202</v>
      </c>
      <c r="N141" s="56">
        <v>14845156.74249522</v>
      </c>
      <c r="O141" s="56">
        <f>L141-G141</f>
        <v>0</v>
      </c>
      <c r="P141" s="56">
        <f>M141-H141-I141</f>
        <v>0</v>
      </c>
      <c r="Q141" s="57">
        <f>N141-J141</f>
        <v>0</v>
      </c>
      <c r="R141">
        <v>138</v>
      </c>
      <c r="S141" t="s">
        <v>401</v>
      </c>
      <c r="T141">
        <v>12488974</v>
      </c>
      <c r="U141">
        <v>2356182.7400000002</v>
      </c>
      <c r="V141">
        <v>0</v>
      </c>
      <c r="W141">
        <v>14845157</v>
      </c>
      <c r="X141" t="b">
        <f t="shared" si="23"/>
        <v>1</v>
      </c>
      <c r="Y141" s="46">
        <f t="shared" si="24"/>
        <v>0</v>
      </c>
      <c r="Z141" s="46">
        <f t="shared" si="25"/>
        <v>-2.4952199310064316E-3</v>
      </c>
      <c r="AA141" s="46">
        <f t="shared" si="26"/>
        <v>0</v>
      </c>
      <c r="AB141" s="46">
        <f t="shared" si="27"/>
        <v>0.25750477984547615</v>
      </c>
    </row>
    <row r="142" spans="1:28" x14ac:dyDescent="0.25">
      <c r="A142" s="65" t="s">
        <v>481</v>
      </c>
      <c r="B142" s="41" t="s">
        <v>173</v>
      </c>
      <c r="C142" s="84" t="s">
        <v>402</v>
      </c>
      <c r="D142" s="84"/>
      <c r="E142" s="84"/>
      <c r="F142" s="84"/>
      <c r="G142" s="39">
        <v>1936909</v>
      </c>
      <c r="H142" s="39">
        <v>948124.50487676624</v>
      </c>
      <c r="I142" s="39">
        <v>514344.11366871087</v>
      </c>
      <c r="J142" s="66">
        <f t="shared" si="19"/>
        <v>3399377.6185454773</v>
      </c>
      <c r="K142" s="50"/>
      <c r="L142" s="55">
        <v>1936909</v>
      </c>
      <c r="M142" s="56">
        <v>1462468.6185454777</v>
      </c>
      <c r="N142" s="56">
        <v>3399377.6185454773</v>
      </c>
      <c r="O142" s="56">
        <f>L142-G142</f>
        <v>0</v>
      </c>
      <c r="P142" s="56">
        <f>M142-H142-I142</f>
        <v>6.4028427004814148E-10</v>
      </c>
      <c r="Q142" s="57">
        <f>N142-J142</f>
        <v>0</v>
      </c>
      <c r="R142">
        <v>139</v>
      </c>
      <c r="S142" t="s">
        <v>402</v>
      </c>
      <c r="T142">
        <v>1936909</v>
      </c>
      <c r="U142">
        <v>948124.5</v>
      </c>
      <c r="V142">
        <v>514344.11</v>
      </c>
      <c r="W142">
        <v>3399378</v>
      </c>
      <c r="X142" t="b">
        <f t="shared" si="23"/>
        <v>1</v>
      </c>
      <c r="Y142" s="46">
        <f t="shared" si="24"/>
        <v>0</v>
      </c>
      <c r="Z142" s="46">
        <f t="shared" si="25"/>
        <v>-4.8767662374302745E-3</v>
      </c>
      <c r="AA142" s="46">
        <f t="shared" si="26"/>
        <v>-3.6687108804471791E-3</v>
      </c>
      <c r="AB142" s="46">
        <f t="shared" si="27"/>
        <v>0.3814545227214694</v>
      </c>
    </row>
    <row r="143" spans="1:28" x14ac:dyDescent="0.25">
      <c r="A143" s="65" t="s">
        <v>481</v>
      </c>
      <c r="B143" s="41" t="s">
        <v>174</v>
      </c>
      <c r="C143" s="84" t="s">
        <v>403</v>
      </c>
      <c r="D143" s="84"/>
      <c r="E143" s="84"/>
      <c r="F143" s="84"/>
      <c r="G143" s="39">
        <v>35609624</v>
      </c>
      <c r="H143" s="39">
        <v>10115883.625304097</v>
      </c>
      <c r="I143" s="39">
        <v>995413.66806560673</v>
      </c>
      <c r="J143" s="66">
        <f t="shared" si="19"/>
        <v>46720921.293369703</v>
      </c>
      <c r="K143" s="50"/>
      <c r="L143" s="55">
        <v>35609624</v>
      </c>
      <c r="M143" s="56">
        <v>11111297.293369709</v>
      </c>
      <c r="N143" s="56">
        <v>46720921.29336971</v>
      </c>
      <c r="O143" s="56">
        <f t="shared" ref="O143:O206" si="28">L143-G143</f>
        <v>0</v>
      </c>
      <c r="P143" s="56">
        <f t="shared" ref="P143:P206" si="29">M143-H143-I143</f>
        <v>4.5401975512504578E-9</v>
      </c>
      <c r="Q143" s="57">
        <f t="shared" ref="Q143:Q206" si="30">N143-J143</f>
        <v>0</v>
      </c>
      <c r="R143">
        <v>140</v>
      </c>
      <c r="S143" t="s">
        <v>403</v>
      </c>
      <c r="T143">
        <v>35609624</v>
      </c>
      <c r="U143">
        <v>10115883.619999999</v>
      </c>
      <c r="V143">
        <v>995413.67</v>
      </c>
      <c r="W143">
        <v>46720921</v>
      </c>
      <c r="X143" t="b">
        <f t="shared" si="23"/>
        <v>1</v>
      </c>
      <c r="Y143" s="46">
        <f t="shared" si="24"/>
        <v>0</v>
      </c>
      <c r="Z143" s="46">
        <f t="shared" si="25"/>
        <v>-5.3040981292724609E-3</v>
      </c>
      <c r="AA143" s="46">
        <f t="shared" si="26"/>
        <v>1.9343933090567589E-3</v>
      </c>
      <c r="AB143" s="46">
        <f t="shared" si="27"/>
        <v>-0.29336970299482346</v>
      </c>
    </row>
    <row r="144" spans="1:28" x14ac:dyDescent="0.25">
      <c r="A144" s="65" t="s">
        <v>481</v>
      </c>
      <c r="B144" s="41" t="s">
        <v>175</v>
      </c>
      <c r="C144" s="84" t="s">
        <v>404</v>
      </c>
      <c r="D144" s="84"/>
      <c r="E144" s="84"/>
      <c r="F144" s="84"/>
      <c r="G144" s="39">
        <v>2181227</v>
      </c>
      <c r="H144" s="39">
        <v>727174.24810553854</v>
      </c>
      <c r="I144" s="39">
        <v>554352.67103866546</v>
      </c>
      <c r="J144" s="66">
        <f t="shared" si="19"/>
        <v>3462753.9191442039</v>
      </c>
      <c r="K144" s="50"/>
      <c r="L144" s="55">
        <v>2181227</v>
      </c>
      <c r="M144" s="56">
        <v>1281526.9191442044</v>
      </c>
      <c r="N144" s="56">
        <v>3462753.9191442048</v>
      </c>
      <c r="O144" s="56">
        <f t="shared" si="28"/>
        <v>0</v>
      </c>
      <c r="P144" s="56">
        <f t="shared" si="29"/>
        <v>0</v>
      </c>
      <c r="Q144" s="57">
        <f t="shared" si="30"/>
        <v>0</v>
      </c>
      <c r="R144">
        <v>141</v>
      </c>
      <c r="S144" t="s">
        <v>404</v>
      </c>
      <c r="T144">
        <v>2181227</v>
      </c>
      <c r="U144">
        <v>727174.25</v>
      </c>
      <c r="V144">
        <v>554352.67000000004</v>
      </c>
      <c r="W144">
        <v>3462754</v>
      </c>
      <c r="X144" t="b">
        <f t="shared" si="23"/>
        <v>1</v>
      </c>
      <c r="Y144" s="46">
        <f t="shared" si="24"/>
        <v>0</v>
      </c>
      <c r="Z144" s="46">
        <f t="shared" si="25"/>
        <v>1.8944614566862583E-3</v>
      </c>
      <c r="AA144" s="46">
        <f t="shared" si="26"/>
        <v>-1.0386654175817966E-3</v>
      </c>
      <c r="AB144" s="46">
        <f t="shared" si="27"/>
        <v>8.0855796113610268E-2</v>
      </c>
    </row>
    <row r="145" spans="1:28" x14ac:dyDescent="0.25">
      <c r="A145" s="65" t="s">
        <v>481</v>
      </c>
      <c r="B145" s="41" t="s">
        <v>176</v>
      </c>
      <c r="C145" s="84" t="s">
        <v>405</v>
      </c>
      <c r="D145" s="84"/>
      <c r="E145" s="84"/>
      <c r="F145" s="84"/>
      <c r="G145" s="39">
        <v>20554212</v>
      </c>
      <c r="H145" s="39">
        <v>4045693.8681214736</v>
      </c>
      <c r="I145" s="39">
        <v>811124.73346369725</v>
      </c>
      <c r="J145" s="66">
        <f t="shared" si="19"/>
        <v>25411030.601585172</v>
      </c>
      <c r="K145" s="50"/>
      <c r="L145" s="55">
        <v>20554212</v>
      </c>
      <c r="M145" s="56">
        <v>4856818.6015851721</v>
      </c>
      <c r="N145" s="56">
        <v>25411030.601585172</v>
      </c>
      <c r="O145" s="56">
        <f t="shared" si="28"/>
        <v>0</v>
      </c>
      <c r="P145" s="56">
        <f t="shared" si="29"/>
        <v>1.280568540096283E-9</v>
      </c>
      <c r="Q145" s="57">
        <f t="shared" si="30"/>
        <v>0</v>
      </c>
      <c r="R145">
        <v>142</v>
      </c>
      <c r="S145" t="s">
        <v>405</v>
      </c>
      <c r="T145">
        <v>20554212</v>
      </c>
      <c r="U145">
        <v>4045693.87</v>
      </c>
      <c r="V145">
        <v>811124.73</v>
      </c>
      <c r="W145">
        <v>25411031</v>
      </c>
      <c r="X145" t="b">
        <f t="shared" si="23"/>
        <v>1</v>
      </c>
      <c r="Y145" s="46">
        <f t="shared" si="24"/>
        <v>0</v>
      </c>
      <c r="Z145" s="46">
        <f t="shared" si="25"/>
        <v>1.8785265274345875E-3</v>
      </c>
      <c r="AA145" s="46">
        <f t="shared" si="26"/>
        <v>-3.4636972704902291E-3</v>
      </c>
      <c r="AB145" s="46">
        <f t="shared" si="27"/>
        <v>0.39841482788324356</v>
      </c>
    </row>
    <row r="146" spans="1:28" x14ac:dyDescent="0.25">
      <c r="A146" s="65" t="s">
        <v>481</v>
      </c>
      <c r="B146" s="41" t="s">
        <v>177</v>
      </c>
      <c r="C146" s="84" t="s">
        <v>406</v>
      </c>
      <c r="D146" s="84"/>
      <c r="E146" s="84"/>
      <c r="F146" s="84"/>
      <c r="G146" s="39">
        <v>12616380</v>
      </c>
      <c r="H146" s="39">
        <v>2557761.1943792962</v>
      </c>
      <c r="I146" s="39">
        <v>791236.78009182261</v>
      </c>
      <c r="J146" s="66">
        <f t="shared" si="19"/>
        <v>15965377.974471118</v>
      </c>
      <c r="K146" s="50"/>
      <c r="L146" s="55">
        <v>12616380</v>
      </c>
      <c r="M146" s="56">
        <v>3348997.9744711202</v>
      </c>
      <c r="N146" s="56">
        <v>15965377.974471118</v>
      </c>
      <c r="O146" s="56">
        <f t="shared" si="28"/>
        <v>0</v>
      </c>
      <c r="P146" s="56">
        <f t="shared" si="29"/>
        <v>1.3969838619232178E-9</v>
      </c>
      <c r="Q146" s="57">
        <f t="shared" si="30"/>
        <v>0</v>
      </c>
      <c r="R146">
        <v>143</v>
      </c>
      <c r="S146" t="s">
        <v>406</v>
      </c>
      <c r="T146">
        <v>12616380</v>
      </c>
      <c r="U146">
        <v>2557761.19</v>
      </c>
      <c r="V146">
        <v>791236.78</v>
      </c>
      <c r="W146">
        <v>15965378</v>
      </c>
      <c r="X146" t="b">
        <f t="shared" si="23"/>
        <v>1</v>
      </c>
      <c r="Y146" s="46">
        <f t="shared" si="24"/>
        <v>0</v>
      </c>
      <c r="Z146" s="46">
        <f t="shared" si="25"/>
        <v>-4.3792962096631527E-3</v>
      </c>
      <c r="AA146" s="46">
        <f t="shared" si="26"/>
        <v>-9.1822585090994835E-5</v>
      </c>
      <c r="AB146" s="46">
        <f t="shared" si="27"/>
        <v>2.5528881698846817E-2</v>
      </c>
    </row>
    <row r="147" spans="1:28" x14ac:dyDescent="0.25">
      <c r="A147" s="65" t="s">
        <v>481</v>
      </c>
      <c r="B147" s="41" t="s">
        <v>178</v>
      </c>
      <c r="C147" s="84" t="s">
        <v>407</v>
      </c>
      <c r="D147" s="84"/>
      <c r="E147" s="84"/>
      <c r="F147" s="84"/>
      <c r="G147" s="39">
        <v>2337465</v>
      </c>
      <c r="H147" s="39">
        <v>2297822.1672996022</v>
      </c>
      <c r="I147" s="39">
        <v>649277.91346336738</v>
      </c>
      <c r="J147" s="66">
        <f t="shared" si="19"/>
        <v>5284565.0807629693</v>
      </c>
      <c r="K147" s="50"/>
      <c r="L147" s="55">
        <v>2337465</v>
      </c>
      <c r="M147" s="56">
        <v>2947100.0807629707</v>
      </c>
      <c r="N147" s="56">
        <v>5284565.0807629712</v>
      </c>
      <c r="O147" s="56">
        <f t="shared" si="28"/>
        <v>0</v>
      </c>
      <c r="P147" s="56">
        <f t="shared" si="29"/>
        <v>1.1641532182693481E-9</v>
      </c>
      <c r="Q147" s="57">
        <f t="shared" si="30"/>
        <v>0</v>
      </c>
      <c r="R147">
        <v>144</v>
      </c>
      <c r="S147" t="s">
        <v>407</v>
      </c>
      <c r="T147">
        <v>2337465</v>
      </c>
      <c r="U147">
        <v>2297822.17</v>
      </c>
      <c r="V147">
        <v>649277.91</v>
      </c>
      <c r="W147">
        <v>5284565</v>
      </c>
      <c r="X147" t="b">
        <f t="shared" si="23"/>
        <v>1</v>
      </c>
      <c r="Y147" s="46">
        <f t="shared" si="24"/>
        <v>0</v>
      </c>
      <c r="Z147" s="46">
        <f t="shared" si="25"/>
        <v>2.7003977447748184E-3</v>
      </c>
      <c r="AA147" s="46">
        <f t="shared" si="26"/>
        <v>-3.4633673494681716E-3</v>
      </c>
      <c r="AB147" s="46">
        <f t="shared" si="27"/>
        <v>-8.0762969329953194E-2</v>
      </c>
    </row>
    <row r="148" spans="1:28" x14ac:dyDescent="0.25">
      <c r="A148" s="65" t="s">
        <v>481</v>
      </c>
      <c r="B148" s="41" t="s">
        <v>179</v>
      </c>
      <c r="C148" s="84" t="s">
        <v>408</v>
      </c>
      <c r="D148" s="84"/>
      <c r="E148" s="84"/>
      <c r="F148" s="84"/>
      <c r="G148" s="39">
        <v>44848136</v>
      </c>
      <c r="H148" s="39">
        <v>4364080.7078047572</v>
      </c>
      <c r="I148" s="39">
        <v>1367835.5030518929</v>
      </c>
      <c r="J148" s="66">
        <f t="shared" si="19"/>
        <v>50580052.210856646</v>
      </c>
      <c r="K148" s="50"/>
      <c r="L148" s="55">
        <v>44848136</v>
      </c>
      <c r="M148" s="56">
        <v>5731916.2108566528</v>
      </c>
      <c r="N148" s="56">
        <v>50580052.210856654</v>
      </c>
      <c r="O148" s="56">
        <f t="shared" si="28"/>
        <v>0</v>
      </c>
      <c r="P148" s="56">
        <f t="shared" si="29"/>
        <v>2.7939677238464355E-9</v>
      </c>
      <c r="Q148" s="57">
        <f t="shared" si="30"/>
        <v>0</v>
      </c>
      <c r="R148">
        <v>145</v>
      </c>
      <c r="S148" t="s">
        <v>408</v>
      </c>
      <c r="T148">
        <v>44848136</v>
      </c>
      <c r="U148">
        <v>4364080.71</v>
      </c>
      <c r="V148">
        <v>1367835.5</v>
      </c>
      <c r="W148">
        <v>50580052</v>
      </c>
      <c r="X148" t="b">
        <f t="shared" si="23"/>
        <v>1</v>
      </c>
      <c r="Y148" s="46">
        <f t="shared" si="24"/>
        <v>0</v>
      </c>
      <c r="Z148" s="46">
        <f t="shared" si="25"/>
        <v>2.1952427923679352E-3</v>
      </c>
      <c r="AA148" s="46">
        <f t="shared" si="26"/>
        <v>-3.0518928542733192E-3</v>
      </c>
      <c r="AB148" s="46">
        <f t="shared" si="27"/>
        <v>-0.21085664629936218</v>
      </c>
    </row>
    <row r="149" spans="1:28" x14ac:dyDescent="0.25">
      <c r="A149" s="65" t="s">
        <v>481</v>
      </c>
      <c r="B149" s="41" t="s">
        <v>180</v>
      </c>
      <c r="C149" s="84" t="s">
        <v>409</v>
      </c>
      <c r="D149" s="84"/>
      <c r="E149" s="84"/>
      <c r="F149" s="84"/>
      <c r="G149" s="39">
        <v>867118</v>
      </c>
      <c r="H149" s="39">
        <v>205021.28617592092</v>
      </c>
      <c r="I149" s="39">
        <v>725287.83080416545</v>
      </c>
      <c r="J149" s="66">
        <f t="shared" si="19"/>
        <v>1797427.1169800863</v>
      </c>
      <c r="K149" s="50"/>
      <c r="L149" s="55">
        <v>867118</v>
      </c>
      <c r="M149" s="56">
        <v>930309.11698008666</v>
      </c>
      <c r="N149" s="56">
        <v>1797427.1169800868</v>
      </c>
      <c r="O149" s="56">
        <f t="shared" si="28"/>
        <v>0</v>
      </c>
      <c r="P149" s="56">
        <f t="shared" si="29"/>
        <v>0</v>
      </c>
      <c r="Q149" s="57">
        <f t="shared" si="30"/>
        <v>0</v>
      </c>
      <c r="R149">
        <v>146</v>
      </c>
      <c r="S149" t="s">
        <v>409</v>
      </c>
      <c r="T149">
        <v>867118</v>
      </c>
      <c r="U149">
        <v>205021.29</v>
      </c>
      <c r="V149">
        <v>725287.83</v>
      </c>
      <c r="W149">
        <v>1797427</v>
      </c>
      <c r="X149" t="b">
        <f t="shared" si="23"/>
        <v>1</v>
      </c>
      <c r="Y149" s="46">
        <f t="shared" si="24"/>
        <v>0</v>
      </c>
      <c r="Z149" s="46">
        <f t="shared" si="25"/>
        <v>3.8240790890995413E-3</v>
      </c>
      <c r="AA149" s="46">
        <f t="shared" si="26"/>
        <v>-8.041654946282506E-4</v>
      </c>
      <c r="AB149" s="46">
        <f t="shared" si="27"/>
        <v>-0.11698008631356061</v>
      </c>
    </row>
    <row r="150" spans="1:28" x14ac:dyDescent="0.25">
      <c r="A150" s="65" t="s">
        <v>481</v>
      </c>
      <c r="B150" s="41" t="s">
        <v>181</v>
      </c>
      <c r="C150" s="84" t="s">
        <v>410</v>
      </c>
      <c r="D150" s="84"/>
      <c r="E150" s="84"/>
      <c r="F150" s="84"/>
      <c r="G150" s="39">
        <v>9512554</v>
      </c>
      <c r="H150" s="39">
        <v>2570700.9216395342</v>
      </c>
      <c r="I150" s="39">
        <v>620740.07079728146</v>
      </c>
      <c r="J150" s="66">
        <f t="shared" si="19"/>
        <v>12703994.992436815</v>
      </c>
      <c r="K150" s="50"/>
      <c r="L150" s="55">
        <v>9512554</v>
      </c>
      <c r="M150" s="56">
        <v>3191440.9924368169</v>
      </c>
      <c r="N150" s="56">
        <v>12703994.992436817</v>
      </c>
      <c r="O150" s="56">
        <f t="shared" si="28"/>
        <v>0</v>
      </c>
      <c r="P150" s="56">
        <f t="shared" si="29"/>
        <v>1.280568540096283E-9</v>
      </c>
      <c r="Q150" s="57">
        <f t="shared" si="30"/>
        <v>0</v>
      </c>
      <c r="R150">
        <v>147</v>
      </c>
      <c r="S150" t="s">
        <v>410</v>
      </c>
      <c r="T150">
        <v>9512554</v>
      </c>
      <c r="U150">
        <v>2570700.92</v>
      </c>
      <c r="V150">
        <v>620740.06999999995</v>
      </c>
      <c r="W150">
        <v>12703995</v>
      </c>
      <c r="X150" t="b">
        <f t="shared" si="23"/>
        <v>1</v>
      </c>
      <c r="Y150" s="46">
        <f t="shared" si="24"/>
        <v>0</v>
      </c>
      <c r="Z150" s="46">
        <f t="shared" si="25"/>
        <v>-1.6395342536270618E-3</v>
      </c>
      <c r="AA150" s="46">
        <f t="shared" si="26"/>
        <v>-7.9728150740265846E-4</v>
      </c>
      <c r="AB150" s="46">
        <f t="shared" si="27"/>
        <v>7.5631849467754364E-3</v>
      </c>
    </row>
    <row r="151" spans="1:28" x14ac:dyDescent="0.25">
      <c r="A151" s="65" t="s">
        <v>481</v>
      </c>
      <c r="B151" s="41" t="s">
        <v>182</v>
      </c>
      <c r="C151" s="84" t="s">
        <v>411</v>
      </c>
      <c r="D151" s="84"/>
      <c r="E151" s="84"/>
      <c r="F151" s="84"/>
      <c r="G151" s="39">
        <v>5688169</v>
      </c>
      <c r="H151" s="39">
        <v>1844885.3686602232</v>
      </c>
      <c r="I151" s="39">
        <v>520280.10159841343</v>
      </c>
      <c r="J151" s="66">
        <f t="shared" si="19"/>
        <v>8053334.4702586364</v>
      </c>
      <c r="K151" s="50"/>
      <c r="L151" s="55">
        <v>5688169</v>
      </c>
      <c r="M151" s="56">
        <v>2365165.4702586373</v>
      </c>
      <c r="N151" s="56">
        <v>8053334.4702586373</v>
      </c>
      <c r="O151" s="56">
        <f t="shared" si="28"/>
        <v>0</v>
      </c>
      <c r="P151" s="56">
        <f t="shared" si="29"/>
        <v>6.9849193096160889E-10</v>
      </c>
      <c r="Q151" s="57">
        <f t="shared" si="30"/>
        <v>0</v>
      </c>
      <c r="R151">
        <v>148</v>
      </c>
      <c r="S151" t="s">
        <v>411</v>
      </c>
      <c r="T151">
        <v>5688169</v>
      </c>
      <c r="U151">
        <v>1844885.37</v>
      </c>
      <c r="V151">
        <v>520280.1</v>
      </c>
      <c r="W151">
        <v>8053334</v>
      </c>
      <c r="X151" t="b">
        <f t="shared" si="23"/>
        <v>1</v>
      </c>
      <c r="Y151" s="46">
        <f t="shared" si="24"/>
        <v>0</v>
      </c>
      <c r="Z151" s="46">
        <f t="shared" si="25"/>
        <v>1.3397769071161747E-3</v>
      </c>
      <c r="AA151" s="46">
        <f t="shared" si="26"/>
        <v>-1.5984134515747428E-3</v>
      </c>
      <c r="AB151" s="46">
        <f t="shared" si="27"/>
        <v>-0.47025863640010357</v>
      </c>
    </row>
    <row r="152" spans="1:28" x14ac:dyDescent="0.25">
      <c r="A152" s="65" t="s">
        <v>481</v>
      </c>
      <c r="B152" s="41" t="s">
        <v>183</v>
      </c>
      <c r="C152" s="84" t="s">
        <v>412</v>
      </c>
      <c r="D152" s="84"/>
      <c r="E152" s="84"/>
      <c r="F152" s="84"/>
      <c r="G152" s="39">
        <v>9333321</v>
      </c>
      <c r="H152" s="39">
        <v>3633776.6978445146</v>
      </c>
      <c r="I152" s="39">
        <v>634186.42521737504</v>
      </c>
      <c r="J152" s="66">
        <f t="shared" si="19"/>
        <v>13601284.12306189</v>
      </c>
      <c r="K152" s="50"/>
      <c r="L152" s="55">
        <v>9333321</v>
      </c>
      <c r="M152" s="56">
        <v>4267963.1230618916</v>
      </c>
      <c r="N152" s="56">
        <v>13601284.123061892</v>
      </c>
      <c r="O152" s="56">
        <f t="shared" si="28"/>
        <v>0</v>
      </c>
      <c r="P152" s="56">
        <f t="shared" si="29"/>
        <v>1.9790604710578918E-9</v>
      </c>
      <c r="Q152" s="57">
        <f t="shared" si="30"/>
        <v>0</v>
      </c>
      <c r="R152">
        <v>149</v>
      </c>
      <c r="S152" t="s">
        <v>412</v>
      </c>
      <c r="T152">
        <v>9333321</v>
      </c>
      <c r="U152">
        <v>3633776.7</v>
      </c>
      <c r="V152">
        <v>634186.43000000005</v>
      </c>
      <c r="W152">
        <v>13601284</v>
      </c>
      <c r="X152" t="b">
        <f t="shared" si="23"/>
        <v>1</v>
      </c>
      <c r="Y152" s="46">
        <f t="shared" si="24"/>
        <v>0</v>
      </c>
      <c r="Z152" s="46">
        <f t="shared" si="25"/>
        <v>2.155485562980175E-3</v>
      </c>
      <c r="AA152" s="46">
        <f t="shared" si="26"/>
        <v>4.7826250083744526E-3</v>
      </c>
      <c r="AB152" s="46">
        <f t="shared" si="27"/>
        <v>-0.12306188978254795</v>
      </c>
    </row>
    <row r="153" spans="1:28" x14ac:dyDescent="0.25">
      <c r="A153" s="65" t="s">
        <v>481</v>
      </c>
      <c r="B153" s="41" t="s">
        <v>184</v>
      </c>
      <c r="C153" s="84" t="s">
        <v>413</v>
      </c>
      <c r="D153" s="84"/>
      <c r="E153" s="84"/>
      <c r="F153" s="84"/>
      <c r="G153" s="39">
        <v>11940980</v>
      </c>
      <c r="H153" s="39">
        <v>2548537.4302719533</v>
      </c>
      <c r="I153" s="39">
        <v>741577.77677260258</v>
      </c>
      <c r="J153" s="66">
        <f t="shared" si="19"/>
        <v>15231095.207044557</v>
      </c>
      <c r="K153" s="50"/>
      <c r="L153" s="55">
        <v>11940980</v>
      </c>
      <c r="M153" s="56">
        <v>3290115.2070445572</v>
      </c>
      <c r="N153" s="56">
        <v>15231095.207044557</v>
      </c>
      <c r="O153" s="56">
        <f t="shared" si="28"/>
        <v>0</v>
      </c>
      <c r="P153" s="56">
        <f t="shared" si="29"/>
        <v>1.280568540096283E-9</v>
      </c>
      <c r="Q153" s="57">
        <f t="shared" si="30"/>
        <v>0</v>
      </c>
      <c r="R153">
        <v>150</v>
      </c>
      <c r="S153" t="s">
        <v>413</v>
      </c>
      <c r="T153">
        <v>11940980</v>
      </c>
      <c r="U153">
        <v>2548537.4300000002</v>
      </c>
      <c r="V153">
        <v>741577.78</v>
      </c>
      <c r="W153">
        <v>15231095</v>
      </c>
      <c r="X153" t="b">
        <f t="shared" si="23"/>
        <v>1</v>
      </c>
      <c r="Y153" s="46">
        <f t="shared" si="24"/>
        <v>0</v>
      </c>
      <c r="Z153" s="46">
        <f t="shared" si="25"/>
        <v>-2.7195317670702934E-4</v>
      </c>
      <c r="AA153" s="46">
        <f t="shared" si="26"/>
        <v>3.2273974502459168E-3</v>
      </c>
      <c r="AB153" s="46">
        <f t="shared" si="27"/>
        <v>-0.20704455673694611</v>
      </c>
    </row>
    <row r="154" spans="1:28" x14ac:dyDescent="0.25">
      <c r="A154" s="65" t="s">
        <v>481</v>
      </c>
      <c r="B154" s="41" t="s">
        <v>185</v>
      </c>
      <c r="C154" s="84" t="s">
        <v>414</v>
      </c>
      <c r="D154" s="84"/>
      <c r="E154" s="84"/>
      <c r="F154" s="84"/>
      <c r="G154" s="39">
        <v>3548132</v>
      </c>
      <c r="H154" s="39">
        <v>1467346.5419886836</v>
      </c>
      <c r="I154" s="39">
        <v>817915.95191389613</v>
      </c>
      <c r="J154" s="66">
        <f t="shared" si="19"/>
        <v>5833394.4939025799</v>
      </c>
      <c r="K154" s="50"/>
      <c r="L154" s="55">
        <v>3548132</v>
      </c>
      <c r="M154" s="56">
        <v>2285262.4939025808</v>
      </c>
      <c r="N154" s="56">
        <v>5833394.4939025808</v>
      </c>
      <c r="O154" s="56">
        <f t="shared" si="28"/>
        <v>0</v>
      </c>
      <c r="P154" s="56">
        <f t="shared" si="29"/>
        <v>1.0477378964424133E-9</v>
      </c>
      <c r="Q154" s="57">
        <f t="shared" si="30"/>
        <v>0</v>
      </c>
      <c r="R154">
        <v>151</v>
      </c>
      <c r="S154" t="s">
        <v>414</v>
      </c>
      <c r="T154">
        <v>3548132</v>
      </c>
      <c r="U154">
        <v>1467346.54</v>
      </c>
      <c r="V154">
        <v>817915.95</v>
      </c>
      <c r="W154">
        <v>5833394</v>
      </c>
      <c r="X154" t="b">
        <f t="shared" si="23"/>
        <v>1</v>
      </c>
      <c r="Y154" s="46">
        <f t="shared" si="24"/>
        <v>0</v>
      </c>
      <c r="Z154" s="46">
        <f t="shared" si="25"/>
        <v>-1.9886835943907499E-3</v>
      </c>
      <c r="AA154" s="46">
        <f t="shared" si="26"/>
        <v>-1.9138961797580123E-3</v>
      </c>
      <c r="AB154" s="46">
        <f t="shared" si="27"/>
        <v>-0.49390257988125086</v>
      </c>
    </row>
    <row r="155" spans="1:28" x14ac:dyDescent="0.25">
      <c r="A155" s="65" t="s">
        <v>481</v>
      </c>
      <c r="B155" s="41" t="s">
        <v>186</v>
      </c>
      <c r="C155" s="84" t="s">
        <v>415</v>
      </c>
      <c r="D155" s="84"/>
      <c r="E155" s="84"/>
      <c r="F155" s="84"/>
      <c r="G155" s="39">
        <v>14578436</v>
      </c>
      <c r="H155" s="39">
        <v>1536358.9268652722</v>
      </c>
      <c r="I155" s="39">
        <v>1063567.1770642248</v>
      </c>
      <c r="J155" s="66">
        <f t="shared" si="19"/>
        <v>17178362.103929497</v>
      </c>
      <c r="K155" s="50"/>
      <c r="L155" s="55">
        <v>14578436</v>
      </c>
      <c r="M155" s="56">
        <v>2599926.1039294982</v>
      </c>
      <c r="N155" s="56">
        <v>17178362.103929497</v>
      </c>
      <c r="O155" s="56">
        <f t="shared" si="28"/>
        <v>0</v>
      </c>
      <c r="P155" s="56">
        <f t="shared" si="29"/>
        <v>0</v>
      </c>
      <c r="Q155" s="57">
        <f t="shared" si="30"/>
        <v>0</v>
      </c>
      <c r="R155">
        <v>152</v>
      </c>
      <c r="S155" t="s">
        <v>415</v>
      </c>
      <c r="T155">
        <v>14578436</v>
      </c>
      <c r="U155">
        <v>1536358.93</v>
      </c>
      <c r="V155">
        <v>1063567.18</v>
      </c>
      <c r="W155">
        <v>17178362</v>
      </c>
      <c r="X155" t="b">
        <f t="shared" si="23"/>
        <v>1</v>
      </c>
      <c r="Y155" s="46">
        <f t="shared" si="24"/>
        <v>0</v>
      </c>
      <c r="Z155" s="46">
        <f t="shared" si="25"/>
        <v>3.1347277108579874E-3</v>
      </c>
      <c r="AA155" s="46">
        <f t="shared" si="26"/>
        <v>2.9357750900089741E-3</v>
      </c>
      <c r="AB155" s="46">
        <f t="shared" si="27"/>
        <v>-0.10392949730157852</v>
      </c>
    </row>
    <row r="156" spans="1:28" x14ac:dyDescent="0.25">
      <c r="A156" s="65" t="s">
        <v>481</v>
      </c>
      <c r="B156" s="41" t="s">
        <v>187</v>
      </c>
      <c r="C156" s="84" t="s">
        <v>416</v>
      </c>
      <c r="D156" s="84"/>
      <c r="E156" s="84"/>
      <c r="F156" s="84"/>
      <c r="G156" s="39">
        <v>7319807</v>
      </c>
      <c r="H156" s="39">
        <v>2154488.8071660069</v>
      </c>
      <c r="I156" s="39">
        <v>882343.79586271325</v>
      </c>
      <c r="J156" s="66">
        <f t="shared" si="19"/>
        <v>10356639.60302872</v>
      </c>
      <c r="K156" s="50"/>
      <c r="L156" s="55">
        <v>7319807</v>
      </c>
      <c r="M156" s="56">
        <v>3036832.6030287212</v>
      </c>
      <c r="N156" s="56">
        <v>10356639.603028722</v>
      </c>
      <c r="O156" s="56">
        <f t="shared" si="28"/>
        <v>0</v>
      </c>
      <c r="P156" s="56">
        <f t="shared" si="29"/>
        <v>1.0477378964424133E-9</v>
      </c>
      <c r="Q156" s="57">
        <f t="shared" si="30"/>
        <v>0</v>
      </c>
      <c r="R156">
        <v>153</v>
      </c>
      <c r="S156" t="s">
        <v>416</v>
      </c>
      <c r="T156">
        <v>7319807</v>
      </c>
      <c r="U156">
        <v>2154488.81</v>
      </c>
      <c r="V156">
        <v>882343.8</v>
      </c>
      <c r="W156">
        <v>10356640</v>
      </c>
      <c r="X156" t="b">
        <f t="shared" si="23"/>
        <v>1</v>
      </c>
      <c r="Y156" s="46">
        <f t="shared" si="24"/>
        <v>0</v>
      </c>
      <c r="Z156" s="46">
        <f t="shared" si="25"/>
        <v>2.833993174135685E-3</v>
      </c>
      <c r="AA156" s="46">
        <f t="shared" si="26"/>
        <v>4.1372867999598384E-3</v>
      </c>
      <c r="AB156" s="46">
        <f t="shared" si="27"/>
        <v>0.39697127975523472</v>
      </c>
    </row>
    <row r="157" spans="1:28" x14ac:dyDescent="0.25">
      <c r="A157" s="65" t="s">
        <v>481</v>
      </c>
      <c r="B157" s="41" t="s">
        <v>188</v>
      </c>
      <c r="C157" s="84" t="s">
        <v>417</v>
      </c>
      <c r="D157" s="84"/>
      <c r="E157" s="84"/>
      <c r="F157" s="84"/>
      <c r="G157" s="39">
        <v>24289271</v>
      </c>
      <c r="H157" s="39">
        <v>7593778.1163587766</v>
      </c>
      <c r="I157" s="39">
        <v>906646.69848167291</v>
      </c>
      <c r="J157" s="66">
        <f t="shared" si="19"/>
        <v>32789695.814840447</v>
      </c>
      <c r="K157" s="50"/>
      <c r="L157" s="55">
        <v>24289271</v>
      </c>
      <c r="M157" s="56">
        <v>8500424.8148404527</v>
      </c>
      <c r="N157" s="56">
        <v>32789695.814840451</v>
      </c>
      <c r="O157" s="56">
        <f t="shared" si="28"/>
        <v>0</v>
      </c>
      <c r="P157" s="56">
        <f t="shared" si="29"/>
        <v>3.2596290111541748E-9</v>
      </c>
      <c r="Q157" s="57">
        <f t="shared" si="30"/>
        <v>0</v>
      </c>
      <c r="R157">
        <v>154</v>
      </c>
      <c r="S157" t="s">
        <v>417</v>
      </c>
      <c r="T157">
        <v>24289271</v>
      </c>
      <c r="U157">
        <v>7593778.1100000003</v>
      </c>
      <c r="V157">
        <v>906646.7</v>
      </c>
      <c r="W157">
        <v>32789696</v>
      </c>
      <c r="X157" t="b">
        <f t="shared" si="23"/>
        <v>1</v>
      </c>
      <c r="Y157" s="46">
        <f t="shared" si="24"/>
        <v>0</v>
      </c>
      <c r="Z157" s="46">
        <f t="shared" si="25"/>
        <v>-6.3587762415409088E-3</v>
      </c>
      <c r="AA157" s="46">
        <f t="shared" si="26"/>
        <v>1.5183270443230867E-3</v>
      </c>
      <c r="AB157" s="46">
        <f t="shared" si="27"/>
        <v>0.18515955284237862</v>
      </c>
    </row>
    <row r="158" spans="1:28" x14ac:dyDescent="0.25">
      <c r="A158" s="65" t="s">
        <v>481</v>
      </c>
      <c r="B158" s="41" t="s">
        <v>189</v>
      </c>
      <c r="C158" s="84" t="s">
        <v>418</v>
      </c>
      <c r="D158" s="84"/>
      <c r="E158" s="84"/>
      <c r="F158" s="84"/>
      <c r="G158" s="39">
        <v>4806515</v>
      </c>
      <c r="H158" s="39">
        <v>1732752.788764948</v>
      </c>
      <c r="I158" s="39">
        <v>475501.30001903506</v>
      </c>
      <c r="J158" s="66">
        <f t="shared" si="19"/>
        <v>7014769.0887839831</v>
      </c>
      <c r="K158" s="50"/>
      <c r="L158" s="55">
        <v>4806515</v>
      </c>
      <c r="M158" s="56">
        <v>2208254.0887839841</v>
      </c>
      <c r="N158" s="56">
        <v>7014769.0887839841</v>
      </c>
      <c r="O158" s="56">
        <f t="shared" si="28"/>
        <v>0</v>
      </c>
      <c r="P158" s="56">
        <f t="shared" si="29"/>
        <v>9.8953023552894592E-10</v>
      </c>
      <c r="Q158" s="57">
        <f t="shared" si="30"/>
        <v>0</v>
      </c>
      <c r="R158">
        <v>155</v>
      </c>
      <c r="S158" t="s">
        <v>418</v>
      </c>
      <c r="T158">
        <v>4806515</v>
      </c>
      <c r="U158">
        <v>1732752.79</v>
      </c>
      <c r="V158">
        <v>475501.3</v>
      </c>
      <c r="W158">
        <v>7014769</v>
      </c>
      <c r="X158" t="b">
        <f t="shared" si="23"/>
        <v>1</v>
      </c>
      <c r="Y158" s="46">
        <f t="shared" si="24"/>
        <v>0</v>
      </c>
      <c r="Z158" s="46">
        <f t="shared" si="25"/>
        <v>1.2350520119071007E-3</v>
      </c>
      <c r="AA158" s="46">
        <f t="shared" si="26"/>
        <v>-1.9035069271922112E-5</v>
      </c>
      <c r="AB158" s="46">
        <f t="shared" si="27"/>
        <v>-8.8783983141183853E-2</v>
      </c>
    </row>
    <row r="159" spans="1:28" x14ac:dyDescent="0.25">
      <c r="A159" s="65" t="s">
        <v>481</v>
      </c>
      <c r="B159" s="41" t="s">
        <v>190</v>
      </c>
      <c r="C159" s="84" t="s">
        <v>419</v>
      </c>
      <c r="D159" s="84"/>
      <c r="E159" s="84"/>
      <c r="F159" s="84"/>
      <c r="G159" s="39">
        <v>68148596</v>
      </c>
      <c r="H159" s="39">
        <v>25576712.907757849</v>
      </c>
      <c r="I159" s="39">
        <v>740694.74664890335</v>
      </c>
      <c r="J159" s="66">
        <f t="shared" si="19"/>
        <v>94466003.654406756</v>
      </c>
      <c r="K159" s="50"/>
      <c r="L159" s="55">
        <v>68148596</v>
      </c>
      <c r="M159" s="56">
        <v>26317407.65440676</v>
      </c>
      <c r="N159" s="56">
        <v>94466003.654406756</v>
      </c>
      <c r="O159" s="56">
        <f t="shared" si="28"/>
        <v>0</v>
      </c>
      <c r="P159" s="56">
        <f t="shared" si="29"/>
        <v>8.0326572060585022E-9</v>
      </c>
      <c r="Q159" s="57">
        <f t="shared" si="30"/>
        <v>0</v>
      </c>
      <c r="R159">
        <v>156</v>
      </c>
      <c r="S159" t="s">
        <v>419</v>
      </c>
      <c r="T159">
        <v>68148596</v>
      </c>
      <c r="U159">
        <v>25576712.899999999</v>
      </c>
      <c r="V159">
        <v>740694.75</v>
      </c>
      <c r="W159">
        <v>94466004</v>
      </c>
      <c r="X159" t="b">
        <f t="shared" si="23"/>
        <v>1</v>
      </c>
      <c r="Y159" s="46">
        <f t="shared" si="24"/>
        <v>0</v>
      </c>
      <c r="Z159" s="46">
        <f t="shared" si="25"/>
        <v>-7.7578499913215637E-3</v>
      </c>
      <c r="AA159" s="46">
        <f t="shared" si="26"/>
        <v>3.3510966459289193E-3</v>
      </c>
      <c r="AB159" s="46">
        <f t="shared" si="27"/>
        <v>0.34559324383735657</v>
      </c>
    </row>
    <row r="160" spans="1:28" x14ac:dyDescent="0.25">
      <c r="A160" s="65" t="s">
        <v>481</v>
      </c>
      <c r="B160" s="41" t="s">
        <v>191</v>
      </c>
      <c r="C160" s="84" t="s">
        <v>420</v>
      </c>
      <c r="D160" s="84"/>
      <c r="E160" s="84"/>
      <c r="F160" s="84"/>
      <c r="G160" s="39">
        <v>8676139</v>
      </c>
      <c r="H160" s="39">
        <v>1730840.4918145584</v>
      </c>
      <c r="I160" s="39">
        <v>1371015.9965776224</v>
      </c>
      <c r="J160" s="66">
        <f t="shared" si="19"/>
        <v>11777995.48839218</v>
      </c>
      <c r="K160" s="50"/>
      <c r="L160" s="55">
        <v>8676139</v>
      </c>
      <c r="M160" s="56">
        <v>3101856.4883921817</v>
      </c>
      <c r="N160" s="56">
        <v>11777995.488392182</v>
      </c>
      <c r="O160" s="56">
        <f t="shared" si="28"/>
        <v>0</v>
      </c>
      <c r="P160" s="56">
        <f t="shared" si="29"/>
        <v>0</v>
      </c>
      <c r="Q160" s="57">
        <f t="shared" si="30"/>
        <v>0</v>
      </c>
      <c r="R160">
        <v>157</v>
      </c>
      <c r="S160" t="s">
        <v>420</v>
      </c>
      <c r="T160">
        <v>8676139</v>
      </c>
      <c r="U160">
        <v>1730840.49</v>
      </c>
      <c r="V160">
        <v>1371016</v>
      </c>
      <c r="W160">
        <v>11777995</v>
      </c>
      <c r="X160" t="b">
        <f t="shared" si="23"/>
        <v>1</v>
      </c>
      <c r="Y160" s="46">
        <f t="shared" si="24"/>
        <v>0</v>
      </c>
      <c r="Z160" s="46">
        <f t="shared" si="25"/>
        <v>-1.8145584035664797E-3</v>
      </c>
      <c r="AA160" s="46">
        <f t="shared" si="26"/>
        <v>3.4223776310682297E-3</v>
      </c>
      <c r="AB160" s="46">
        <f t="shared" si="27"/>
        <v>-0.48839217983186245</v>
      </c>
    </row>
    <row r="161" spans="1:28" x14ac:dyDescent="0.25">
      <c r="A161" s="65" t="s">
        <v>481</v>
      </c>
      <c r="B161" s="41" t="s">
        <v>192</v>
      </c>
      <c r="C161" s="84" t="s">
        <v>421</v>
      </c>
      <c r="D161" s="84"/>
      <c r="E161" s="84"/>
      <c r="F161" s="84"/>
      <c r="G161" s="39">
        <v>11388508</v>
      </c>
      <c r="H161" s="39">
        <v>1897179.4400944526</v>
      </c>
      <c r="I161" s="39">
        <v>1050171.1151595814</v>
      </c>
      <c r="J161" s="66">
        <f t="shared" si="19"/>
        <v>14335858.555254035</v>
      </c>
      <c r="K161" s="50"/>
      <c r="L161" s="55">
        <v>11388508</v>
      </c>
      <c r="M161" s="56">
        <v>2947350.5552540352</v>
      </c>
      <c r="N161" s="56">
        <v>14335858.555254035</v>
      </c>
      <c r="O161" s="56">
        <f t="shared" si="28"/>
        <v>0</v>
      </c>
      <c r="P161" s="56">
        <f t="shared" si="29"/>
        <v>0</v>
      </c>
      <c r="Q161" s="57">
        <f t="shared" si="30"/>
        <v>0</v>
      </c>
      <c r="R161">
        <v>158</v>
      </c>
      <c r="S161" t="s">
        <v>421</v>
      </c>
      <c r="T161">
        <v>11388508</v>
      </c>
      <c r="U161">
        <v>1897179.44</v>
      </c>
      <c r="V161">
        <v>1050171.1100000001</v>
      </c>
      <c r="W161">
        <v>14335859</v>
      </c>
      <c r="X161" t="b">
        <f t="shared" si="23"/>
        <v>1</v>
      </c>
      <c r="Y161" s="46">
        <f t="shared" si="24"/>
        <v>0</v>
      </c>
      <c r="Z161" s="46">
        <f t="shared" si="25"/>
        <v>-9.4452640041708946E-5</v>
      </c>
      <c r="AA161" s="46">
        <f t="shared" si="26"/>
        <v>-5.1595813129097223E-3</v>
      </c>
      <c r="AB161" s="46">
        <f t="shared" si="27"/>
        <v>0.44474596530199051</v>
      </c>
    </row>
    <row r="162" spans="1:28" x14ac:dyDescent="0.25">
      <c r="A162" s="65" t="s">
        <v>481</v>
      </c>
      <c r="B162" s="41" t="s">
        <v>193</v>
      </c>
      <c r="C162" s="84" t="s">
        <v>422</v>
      </c>
      <c r="D162" s="84"/>
      <c r="E162" s="84"/>
      <c r="F162" s="84"/>
      <c r="G162" s="39">
        <v>6332126</v>
      </c>
      <c r="H162" s="39">
        <v>2312080.5420289659</v>
      </c>
      <c r="I162" s="39">
        <v>513068.39978546149</v>
      </c>
      <c r="J162" s="66">
        <f t="shared" si="19"/>
        <v>9157274.9418144263</v>
      </c>
      <c r="K162" s="50"/>
      <c r="L162" s="55">
        <v>6332126</v>
      </c>
      <c r="M162" s="56">
        <v>2825148.9418144287</v>
      </c>
      <c r="N162" s="56">
        <v>9157274.9418144282</v>
      </c>
      <c r="O162" s="56">
        <f t="shared" si="28"/>
        <v>0</v>
      </c>
      <c r="P162" s="56">
        <f t="shared" si="29"/>
        <v>1.280568540096283E-9</v>
      </c>
      <c r="Q162" s="57">
        <f t="shared" si="30"/>
        <v>0</v>
      </c>
      <c r="R162">
        <v>159</v>
      </c>
      <c r="S162" t="s">
        <v>422</v>
      </c>
      <c r="T162">
        <v>6332126</v>
      </c>
      <c r="U162">
        <v>2312080.54</v>
      </c>
      <c r="V162">
        <v>513068.4</v>
      </c>
      <c r="W162">
        <v>9157275</v>
      </c>
      <c r="X162" t="b">
        <f t="shared" si="23"/>
        <v>1</v>
      </c>
      <c r="Y162" s="46">
        <f t="shared" si="24"/>
        <v>0</v>
      </c>
      <c r="Z162" s="46">
        <f t="shared" si="25"/>
        <v>-2.0289658568799496E-3</v>
      </c>
      <c r="AA162" s="46">
        <f t="shared" si="26"/>
        <v>2.1453853696584702E-4</v>
      </c>
      <c r="AB162" s="46">
        <f t="shared" si="27"/>
        <v>5.8185573667287827E-2</v>
      </c>
    </row>
    <row r="163" spans="1:28" x14ac:dyDescent="0.25">
      <c r="A163" s="65" t="s">
        <v>481</v>
      </c>
      <c r="B163" s="41" t="s">
        <v>194</v>
      </c>
      <c r="C163" s="84" t="s">
        <v>423</v>
      </c>
      <c r="D163" s="84"/>
      <c r="E163" s="84"/>
      <c r="F163" s="84"/>
      <c r="G163" s="39">
        <v>3751542</v>
      </c>
      <c r="H163" s="39">
        <v>609289.59461218293</v>
      </c>
      <c r="I163" s="39">
        <v>739217.84406209434</v>
      </c>
      <c r="J163" s="66">
        <f t="shared" si="19"/>
        <v>5100049.4386742776</v>
      </c>
      <c r="K163" s="50"/>
      <c r="L163" s="55">
        <v>3751542</v>
      </c>
      <c r="M163" s="56">
        <v>1348507.4386742776</v>
      </c>
      <c r="N163" s="56">
        <v>5100049.4386742776</v>
      </c>
      <c r="O163" s="56">
        <f t="shared" si="28"/>
        <v>0</v>
      </c>
      <c r="P163" s="56">
        <f t="shared" si="29"/>
        <v>0</v>
      </c>
      <c r="Q163" s="57">
        <f t="shared" si="30"/>
        <v>0</v>
      </c>
      <c r="R163">
        <v>160</v>
      </c>
      <c r="S163" t="s">
        <v>423</v>
      </c>
      <c r="T163">
        <v>3751542</v>
      </c>
      <c r="U163">
        <v>609289.59</v>
      </c>
      <c r="V163">
        <v>739217.84</v>
      </c>
      <c r="W163">
        <v>5100049</v>
      </c>
      <c r="X163" t="b">
        <f t="shared" si="23"/>
        <v>1</v>
      </c>
      <c r="Y163" s="46">
        <f t="shared" si="24"/>
        <v>0</v>
      </c>
      <c r="Z163" s="46">
        <f t="shared" si="25"/>
        <v>-4.6121829655021429E-3</v>
      </c>
      <c r="AA163" s="46">
        <f t="shared" si="26"/>
        <v>-4.0620943764224648E-3</v>
      </c>
      <c r="AB163" s="46">
        <f t="shared" si="27"/>
        <v>-0.43867427762597799</v>
      </c>
    </row>
    <row r="164" spans="1:28" x14ac:dyDescent="0.25">
      <c r="A164" s="65" t="s">
        <v>481</v>
      </c>
      <c r="B164" s="41" t="s">
        <v>195</v>
      </c>
      <c r="C164" s="84" t="s">
        <v>424</v>
      </c>
      <c r="D164" s="84"/>
      <c r="E164" s="84"/>
      <c r="F164" s="84"/>
      <c r="G164" s="39">
        <v>13673510</v>
      </c>
      <c r="H164" s="39">
        <v>2268808.6624577236</v>
      </c>
      <c r="I164" s="39">
        <v>1113424.2195536057</v>
      </c>
      <c r="J164" s="66">
        <f t="shared" si="19"/>
        <v>17055742.882011328</v>
      </c>
      <c r="K164" s="50"/>
      <c r="L164" s="55">
        <v>13673510</v>
      </c>
      <c r="M164" s="56">
        <v>3382232.8820113307</v>
      </c>
      <c r="N164" s="56">
        <v>17055742.882011332</v>
      </c>
      <c r="O164" s="56">
        <f t="shared" si="28"/>
        <v>0</v>
      </c>
      <c r="P164" s="56">
        <f t="shared" si="29"/>
        <v>0</v>
      </c>
      <c r="Q164" s="57">
        <f t="shared" si="30"/>
        <v>0</v>
      </c>
      <c r="R164">
        <v>161</v>
      </c>
      <c r="S164" t="s">
        <v>424</v>
      </c>
      <c r="T164">
        <v>13673510</v>
      </c>
      <c r="U164">
        <v>2268808.66</v>
      </c>
      <c r="V164">
        <v>1113424.22</v>
      </c>
      <c r="W164">
        <v>17055743</v>
      </c>
      <c r="X164" t="b">
        <f t="shared" si="23"/>
        <v>1</v>
      </c>
      <c r="Y164" s="46">
        <f t="shared" si="24"/>
        <v>0</v>
      </c>
      <c r="Z164" s="46">
        <f t="shared" si="25"/>
        <v>-2.4577234871685505E-3</v>
      </c>
      <c r="AA164" s="46">
        <f t="shared" si="26"/>
        <v>4.4639431871473789E-4</v>
      </c>
      <c r="AB164" s="46">
        <f t="shared" si="27"/>
        <v>0.11798867210745811</v>
      </c>
    </row>
    <row r="165" spans="1:28" x14ac:dyDescent="0.25">
      <c r="A165" s="65" t="s">
        <v>481</v>
      </c>
      <c r="B165" s="41" t="s">
        <v>196</v>
      </c>
      <c r="C165" s="84" t="s">
        <v>425</v>
      </c>
      <c r="D165" s="84"/>
      <c r="E165" s="84"/>
      <c r="F165" s="84"/>
      <c r="G165" s="39">
        <v>6788278</v>
      </c>
      <c r="H165" s="39">
        <v>2111950.3335925378</v>
      </c>
      <c r="I165" s="39">
        <v>778197.06129396986</v>
      </c>
      <c r="J165" s="66">
        <f t="shared" si="19"/>
        <v>9678425.3948865086</v>
      </c>
      <c r="K165" s="50"/>
      <c r="L165" s="55">
        <v>6788278</v>
      </c>
      <c r="M165" s="56">
        <v>2890147.394886509</v>
      </c>
      <c r="N165" s="56">
        <v>9678425.3948865086</v>
      </c>
      <c r="O165" s="56">
        <f t="shared" si="28"/>
        <v>0</v>
      </c>
      <c r="P165" s="56">
        <f t="shared" si="29"/>
        <v>1.3969838619232178E-9</v>
      </c>
      <c r="Q165" s="57">
        <f t="shared" si="30"/>
        <v>0</v>
      </c>
      <c r="R165">
        <v>162</v>
      </c>
      <c r="S165" t="s">
        <v>425</v>
      </c>
      <c r="T165">
        <v>6788278</v>
      </c>
      <c r="U165">
        <v>2111950.33</v>
      </c>
      <c r="V165">
        <v>778197.06</v>
      </c>
      <c r="W165">
        <v>9678425</v>
      </c>
      <c r="X165" t="b">
        <f t="shared" si="23"/>
        <v>1</v>
      </c>
      <c r="Y165" s="46">
        <f t="shared" si="24"/>
        <v>0</v>
      </c>
      <c r="Z165" s="46">
        <f t="shared" si="25"/>
        <v>-3.5925377160310745E-3</v>
      </c>
      <c r="AA165" s="46">
        <f t="shared" si="26"/>
        <v>-1.2939698062837124E-3</v>
      </c>
      <c r="AB165" s="46">
        <f t="shared" si="27"/>
        <v>-0.39488650858402252</v>
      </c>
    </row>
    <row r="166" spans="1:28" x14ac:dyDescent="0.25">
      <c r="A166" s="65" t="s">
        <v>481</v>
      </c>
      <c r="B166" s="41" t="s">
        <v>197</v>
      </c>
      <c r="C166" s="84" t="s">
        <v>426</v>
      </c>
      <c r="D166" s="84"/>
      <c r="E166" s="84"/>
      <c r="F166" s="84"/>
      <c r="G166" s="39">
        <v>4004544</v>
      </c>
      <c r="H166" s="39">
        <v>2092947.2651627546</v>
      </c>
      <c r="I166" s="39">
        <v>1280104.6106351542</v>
      </c>
      <c r="J166" s="66">
        <f t="shared" si="19"/>
        <v>7377595.8757979088</v>
      </c>
      <c r="K166" s="50"/>
      <c r="L166" s="55">
        <v>4004544</v>
      </c>
      <c r="M166" s="56">
        <v>3373051.8757979102</v>
      </c>
      <c r="N166" s="56">
        <v>7377595.8757979106</v>
      </c>
      <c r="O166" s="56">
        <f t="shared" si="28"/>
        <v>0</v>
      </c>
      <c r="P166" s="56">
        <f t="shared" si="29"/>
        <v>0</v>
      </c>
      <c r="Q166" s="57">
        <f t="shared" si="30"/>
        <v>0</v>
      </c>
      <c r="R166">
        <v>163</v>
      </c>
      <c r="S166" t="s">
        <v>426</v>
      </c>
      <c r="T166">
        <v>4004544</v>
      </c>
      <c r="U166">
        <v>2092947.26</v>
      </c>
      <c r="V166">
        <v>1280104.6100000001</v>
      </c>
      <c r="W166">
        <v>7377596</v>
      </c>
      <c r="X166" t="b">
        <f t="shared" si="23"/>
        <v>1</v>
      </c>
      <c r="Y166" s="46">
        <f t="shared" si="24"/>
        <v>0</v>
      </c>
      <c r="Z166" s="46">
        <f t="shared" si="25"/>
        <v>-5.1627545617520809E-3</v>
      </c>
      <c r="AA166" s="46">
        <f t="shared" si="26"/>
        <v>-6.3515407964587212E-4</v>
      </c>
      <c r="AB166" s="46">
        <f t="shared" si="27"/>
        <v>0.12420209124684334</v>
      </c>
    </row>
    <row r="167" spans="1:28" x14ac:dyDescent="0.25">
      <c r="A167" s="65" t="s">
        <v>481</v>
      </c>
      <c r="B167" s="41" t="s">
        <v>198</v>
      </c>
      <c r="C167" s="84" t="s">
        <v>427</v>
      </c>
      <c r="D167" s="84"/>
      <c r="E167" s="84"/>
      <c r="F167" s="84"/>
      <c r="G167" s="39">
        <v>43750325</v>
      </c>
      <c r="H167" s="39">
        <v>9243706.141072683</v>
      </c>
      <c r="I167" s="39">
        <v>987033.84369382425</v>
      </c>
      <c r="J167" s="66">
        <f t="shared" si="19"/>
        <v>53981064.984766506</v>
      </c>
      <c r="K167" s="50"/>
      <c r="L167" s="55">
        <v>43750325</v>
      </c>
      <c r="M167" s="56">
        <v>10230739.984766509</v>
      </c>
      <c r="N167" s="56">
        <v>53981064.984766506</v>
      </c>
      <c r="O167" s="56">
        <f t="shared" si="28"/>
        <v>0</v>
      </c>
      <c r="P167" s="56">
        <f t="shared" si="29"/>
        <v>2.0954757928848267E-9</v>
      </c>
      <c r="Q167" s="57">
        <f t="shared" si="30"/>
        <v>0</v>
      </c>
      <c r="R167">
        <v>164</v>
      </c>
      <c r="S167" t="s">
        <v>427</v>
      </c>
      <c r="T167">
        <v>43750325</v>
      </c>
      <c r="U167">
        <v>9243706.1400000006</v>
      </c>
      <c r="V167">
        <v>987033.84</v>
      </c>
      <c r="W167">
        <v>53981065</v>
      </c>
      <c r="X167" t="b">
        <f t="shared" si="23"/>
        <v>1</v>
      </c>
      <c r="Y167" s="46">
        <f t="shared" si="24"/>
        <v>0</v>
      </c>
      <c r="Z167" s="46">
        <f t="shared" si="25"/>
        <v>-1.0726824402809143E-3</v>
      </c>
      <c r="AA167" s="46">
        <f t="shared" si="26"/>
        <v>-3.69382428470999E-3</v>
      </c>
      <c r="AB167" s="46">
        <f t="shared" si="27"/>
        <v>1.5233494341373444E-2</v>
      </c>
    </row>
    <row r="168" spans="1:28" x14ac:dyDescent="0.25">
      <c r="A168" s="65" t="s">
        <v>481</v>
      </c>
      <c r="B168" s="41" t="s">
        <v>199</v>
      </c>
      <c r="C168" s="84" t="s">
        <v>428</v>
      </c>
      <c r="D168" s="84"/>
      <c r="E168" s="84"/>
      <c r="F168" s="84"/>
      <c r="G168" s="39">
        <v>1536039</v>
      </c>
      <c r="H168" s="39">
        <v>495909.7137693009</v>
      </c>
      <c r="I168" s="39">
        <v>845062.1813163422</v>
      </c>
      <c r="J168" s="66">
        <f t="shared" si="19"/>
        <v>2877010.895085643</v>
      </c>
      <c r="K168" s="50"/>
      <c r="L168" s="55">
        <v>1536039</v>
      </c>
      <c r="M168" s="56">
        <v>1340971.8950856435</v>
      </c>
      <c r="N168" s="56">
        <v>2877010.8950856435</v>
      </c>
      <c r="O168" s="56">
        <f t="shared" si="28"/>
        <v>0</v>
      </c>
      <c r="P168" s="56">
        <f t="shared" si="29"/>
        <v>0</v>
      </c>
      <c r="Q168" s="57">
        <f t="shared" si="30"/>
        <v>0</v>
      </c>
      <c r="R168">
        <v>165</v>
      </c>
      <c r="S168" t="s">
        <v>428</v>
      </c>
      <c r="T168">
        <v>1536039</v>
      </c>
      <c r="U168">
        <v>495909.71</v>
      </c>
      <c r="V168">
        <v>845062.18</v>
      </c>
      <c r="W168">
        <v>2877011</v>
      </c>
      <c r="X168" t="b">
        <f t="shared" si="23"/>
        <v>1</v>
      </c>
      <c r="Y168" s="46">
        <f t="shared" si="24"/>
        <v>0</v>
      </c>
      <c r="Z168" s="46">
        <f t="shared" si="25"/>
        <v>-3.7693008780479431E-3</v>
      </c>
      <c r="AA168" s="46">
        <f t="shared" si="26"/>
        <v>-1.3163421535864472E-3</v>
      </c>
      <c r="AB168" s="46">
        <f t="shared" si="27"/>
        <v>0.10491435695439577</v>
      </c>
    </row>
    <row r="169" spans="1:28" x14ac:dyDescent="0.25">
      <c r="A169" s="65" t="s">
        <v>481</v>
      </c>
      <c r="B169" s="41" t="s">
        <v>200</v>
      </c>
      <c r="C169" s="84" t="s">
        <v>429</v>
      </c>
      <c r="D169" s="84"/>
      <c r="E169" s="84"/>
      <c r="F169" s="84"/>
      <c r="G169" s="39">
        <v>8180482</v>
      </c>
      <c r="H169" s="39">
        <v>2150411.0698491568</v>
      </c>
      <c r="I169" s="39">
        <v>587102.60301446333</v>
      </c>
      <c r="J169" s="66">
        <f t="shared" si="19"/>
        <v>10917995.672863619</v>
      </c>
      <c r="K169" s="50"/>
      <c r="L169" s="55">
        <v>8180482</v>
      </c>
      <c r="M169" s="56">
        <v>2737513.6728636208</v>
      </c>
      <c r="N169" s="56">
        <v>10917995.672863621</v>
      </c>
      <c r="O169" s="56">
        <f t="shared" si="28"/>
        <v>0</v>
      </c>
      <c r="P169" s="56">
        <f t="shared" si="29"/>
        <v>0</v>
      </c>
      <c r="Q169" s="57">
        <f t="shared" si="30"/>
        <v>0</v>
      </c>
      <c r="R169">
        <v>166</v>
      </c>
      <c r="S169" t="s">
        <v>429</v>
      </c>
      <c r="T169">
        <v>8180482</v>
      </c>
      <c r="U169">
        <v>2150411.0699999998</v>
      </c>
      <c r="V169">
        <v>587102.6</v>
      </c>
      <c r="W169">
        <v>10917996</v>
      </c>
      <c r="X169" t="b">
        <f t="shared" si="23"/>
        <v>1</v>
      </c>
      <c r="Y169" s="46">
        <f t="shared" si="24"/>
        <v>0</v>
      </c>
      <c r="Z169" s="46">
        <f t="shared" si="25"/>
        <v>1.508430577814579E-4</v>
      </c>
      <c r="AA169" s="46">
        <f t="shared" si="26"/>
        <v>-3.0144633492454886E-3</v>
      </c>
      <c r="AB169" s="46">
        <f t="shared" si="27"/>
        <v>0.32713638059794903</v>
      </c>
    </row>
    <row r="170" spans="1:28" x14ac:dyDescent="0.25">
      <c r="A170" s="65" t="s">
        <v>481</v>
      </c>
      <c r="B170" s="41" t="s">
        <v>201</v>
      </c>
      <c r="C170" s="84" t="s">
        <v>430</v>
      </c>
      <c r="D170" s="84"/>
      <c r="E170" s="84"/>
      <c r="F170" s="84"/>
      <c r="G170" s="39">
        <v>20426752</v>
      </c>
      <c r="H170" s="39">
        <v>2885747.0110528446</v>
      </c>
      <c r="I170" s="39">
        <v>1262603.766471606</v>
      </c>
      <c r="J170" s="66">
        <f t="shared" si="19"/>
        <v>24575102.777524449</v>
      </c>
      <c r="K170" s="50"/>
      <c r="L170" s="55">
        <v>20426752</v>
      </c>
      <c r="M170" s="56">
        <v>4148350.7775244517</v>
      </c>
      <c r="N170" s="56">
        <v>24575102.777524453</v>
      </c>
      <c r="O170" s="56">
        <f t="shared" si="28"/>
        <v>0</v>
      </c>
      <c r="P170" s="56">
        <f t="shared" si="29"/>
        <v>0</v>
      </c>
      <c r="Q170" s="57">
        <f t="shared" si="30"/>
        <v>0</v>
      </c>
      <c r="R170">
        <v>167</v>
      </c>
      <c r="S170" t="s">
        <v>430</v>
      </c>
      <c r="T170">
        <v>20426752</v>
      </c>
      <c r="U170">
        <v>2885747.01</v>
      </c>
      <c r="V170">
        <v>1262603.77</v>
      </c>
      <c r="W170">
        <v>24575103</v>
      </c>
      <c r="X170" t="b">
        <f t="shared" si="23"/>
        <v>1</v>
      </c>
      <c r="Y170" s="46">
        <f t="shared" si="24"/>
        <v>0</v>
      </c>
      <c r="Z170" s="46">
        <f t="shared" si="25"/>
        <v>-1.0528448037803173E-3</v>
      </c>
      <c r="AA170" s="46">
        <f t="shared" si="26"/>
        <v>3.5283940378576517E-3</v>
      </c>
      <c r="AB170" s="46">
        <f t="shared" si="27"/>
        <v>0.22247555106878281</v>
      </c>
    </row>
    <row r="171" spans="1:28" x14ac:dyDescent="0.25">
      <c r="A171" s="65" t="s">
        <v>481</v>
      </c>
      <c r="B171" s="41" t="s">
        <v>202</v>
      </c>
      <c r="C171" s="84" t="s">
        <v>431</v>
      </c>
      <c r="D171" s="84"/>
      <c r="E171" s="84"/>
      <c r="F171" s="84"/>
      <c r="G171" s="39">
        <v>8083397</v>
      </c>
      <c r="H171" s="39">
        <v>3077417.7804227574</v>
      </c>
      <c r="I171" s="39">
        <v>547721.7821597805</v>
      </c>
      <c r="J171" s="66">
        <f t="shared" si="19"/>
        <v>11708536.562582539</v>
      </c>
      <c r="K171" s="50"/>
      <c r="L171" s="55">
        <v>8083397</v>
      </c>
      <c r="M171" s="56">
        <v>3625139.5625825394</v>
      </c>
      <c r="N171" s="56">
        <v>11708536.562582539</v>
      </c>
      <c r="O171" s="56">
        <f t="shared" si="28"/>
        <v>0</v>
      </c>
      <c r="P171" s="56">
        <f t="shared" si="29"/>
        <v>1.5133991837501526E-9</v>
      </c>
      <c r="Q171" s="57">
        <f t="shared" si="30"/>
        <v>0</v>
      </c>
      <c r="R171">
        <v>168</v>
      </c>
      <c r="S171" t="s">
        <v>431</v>
      </c>
      <c r="T171">
        <v>8083397</v>
      </c>
      <c r="U171">
        <v>3077417.78</v>
      </c>
      <c r="V171">
        <v>547721.78</v>
      </c>
      <c r="W171">
        <v>11708537</v>
      </c>
      <c r="X171" t="b">
        <f t="shared" si="23"/>
        <v>1</v>
      </c>
      <c r="Y171" s="46">
        <f t="shared" si="24"/>
        <v>0</v>
      </c>
      <c r="Z171" s="46">
        <f t="shared" si="25"/>
        <v>-4.227575846016407E-4</v>
      </c>
      <c r="AA171" s="46">
        <f t="shared" si="26"/>
        <v>-2.1597804734483361E-3</v>
      </c>
      <c r="AB171" s="46">
        <f t="shared" si="27"/>
        <v>0.43741746060550213</v>
      </c>
    </row>
    <row r="172" spans="1:28" x14ac:dyDescent="0.25">
      <c r="A172" s="65" t="s">
        <v>481</v>
      </c>
      <c r="B172" s="41" t="s">
        <v>203</v>
      </c>
      <c r="C172" s="84" t="s">
        <v>432</v>
      </c>
      <c r="D172" s="84"/>
      <c r="E172" s="84"/>
      <c r="F172" s="84"/>
      <c r="G172" s="39">
        <v>31320584</v>
      </c>
      <c r="H172" s="39">
        <v>3393554.7148217205</v>
      </c>
      <c r="I172" s="39">
        <v>814069.83364113676</v>
      </c>
      <c r="J172" s="66">
        <f t="shared" si="19"/>
        <v>35528208.548462853</v>
      </c>
      <c r="K172" s="50"/>
      <c r="L172" s="55">
        <v>31320584</v>
      </c>
      <c r="M172" s="56">
        <v>4207624.5484628594</v>
      </c>
      <c r="N172" s="56">
        <v>35528208.548462853</v>
      </c>
      <c r="O172" s="56">
        <f t="shared" si="28"/>
        <v>0</v>
      </c>
      <c r="P172" s="56">
        <f t="shared" si="29"/>
        <v>2.0954757928848267E-9</v>
      </c>
      <c r="Q172" s="57">
        <f t="shared" si="30"/>
        <v>0</v>
      </c>
      <c r="R172">
        <v>169</v>
      </c>
      <c r="S172" t="s">
        <v>432</v>
      </c>
      <c r="T172">
        <v>31320584</v>
      </c>
      <c r="U172">
        <v>3393554.71</v>
      </c>
      <c r="V172">
        <v>814069.83</v>
      </c>
      <c r="W172">
        <v>35528209</v>
      </c>
      <c r="X172" t="b">
        <f t="shared" si="23"/>
        <v>1</v>
      </c>
      <c r="Y172" s="46">
        <f t="shared" si="24"/>
        <v>0</v>
      </c>
      <c r="Z172" s="46">
        <f t="shared" si="25"/>
        <v>-4.8217205330729485E-3</v>
      </c>
      <c r="AA172" s="46">
        <f t="shared" si="26"/>
        <v>-3.6411368055269122E-3</v>
      </c>
      <c r="AB172" s="46">
        <f t="shared" si="27"/>
        <v>0.45153714716434479</v>
      </c>
    </row>
    <row r="173" spans="1:28" x14ac:dyDescent="0.25">
      <c r="A173" s="65" t="s">
        <v>481</v>
      </c>
      <c r="B173" s="41" t="s">
        <v>204</v>
      </c>
      <c r="C173" s="84" t="s">
        <v>433</v>
      </c>
      <c r="D173" s="84"/>
      <c r="E173" s="84"/>
      <c r="F173" s="84"/>
      <c r="G173" s="39">
        <v>26497345</v>
      </c>
      <c r="H173" s="39">
        <v>2146332.3717132066</v>
      </c>
      <c r="I173" s="39">
        <v>1401357.3684038601</v>
      </c>
      <c r="J173" s="66">
        <f t="shared" si="19"/>
        <v>30045034.740117066</v>
      </c>
      <c r="K173" s="50"/>
      <c r="L173" s="55">
        <v>26497345</v>
      </c>
      <c r="M173" s="56">
        <v>3547689.7401170684</v>
      </c>
      <c r="N173" s="56">
        <v>30045034.740117066</v>
      </c>
      <c r="O173" s="56">
        <f t="shared" si="28"/>
        <v>0</v>
      </c>
      <c r="P173" s="56">
        <f t="shared" si="29"/>
        <v>0</v>
      </c>
      <c r="Q173" s="57">
        <f t="shared" si="30"/>
        <v>0</v>
      </c>
      <c r="R173">
        <v>170</v>
      </c>
      <c r="S173" t="s">
        <v>433</v>
      </c>
      <c r="T173">
        <v>26497345</v>
      </c>
      <c r="U173">
        <v>2146332.37</v>
      </c>
      <c r="V173">
        <v>1401357.37</v>
      </c>
      <c r="W173">
        <v>30045035</v>
      </c>
      <c r="X173" t="b">
        <f t="shared" si="23"/>
        <v>1</v>
      </c>
      <c r="Y173" s="46">
        <f t="shared" si="24"/>
        <v>0</v>
      </c>
      <c r="Z173" s="46">
        <f t="shared" si="25"/>
        <v>-1.7132065258920193E-3</v>
      </c>
      <c r="AA173" s="46">
        <f t="shared" si="26"/>
        <v>1.5961399767547846E-3</v>
      </c>
      <c r="AB173" s="46">
        <f t="shared" si="27"/>
        <v>0.25988293439149857</v>
      </c>
    </row>
    <row r="174" spans="1:28" x14ac:dyDescent="0.25">
      <c r="A174" s="65" t="s">
        <v>481</v>
      </c>
      <c r="B174" s="41" t="s">
        <v>205</v>
      </c>
      <c r="C174" s="84" t="s">
        <v>434</v>
      </c>
      <c r="D174" s="84"/>
      <c r="E174" s="84"/>
      <c r="F174" s="84"/>
      <c r="G174" s="39">
        <v>1355312</v>
      </c>
      <c r="H174" s="39">
        <v>352147.97996773123</v>
      </c>
      <c r="I174" s="39">
        <v>776312.53257315431</v>
      </c>
      <c r="J174" s="66">
        <f t="shared" si="19"/>
        <v>2483772.5125408857</v>
      </c>
      <c r="K174" s="50"/>
      <c r="L174" s="55">
        <v>1355312</v>
      </c>
      <c r="M174" s="56">
        <v>1128460.5125408859</v>
      </c>
      <c r="N174" s="56">
        <v>2483772.5125408857</v>
      </c>
      <c r="O174" s="56">
        <f t="shared" si="28"/>
        <v>0</v>
      </c>
      <c r="P174" s="56">
        <f t="shared" si="29"/>
        <v>0</v>
      </c>
      <c r="Q174" s="57">
        <f t="shared" si="30"/>
        <v>0</v>
      </c>
      <c r="R174">
        <v>171</v>
      </c>
      <c r="S174" t="s">
        <v>434</v>
      </c>
      <c r="T174">
        <v>1355312</v>
      </c>
      <c r="U174">
        <v>352147.98</v>
      </c>
      <c r="V174">
        <v>776312.53</v>
      </c>
      <c r="W174">
        <v>2483773</v>
      </c>
      <c r="X174" t="b">
        <f t="shared" si="23"/>
        <v>1</v>
      </c>
      <c r="Y174" s="46">
        <f t="shared" si="24"/>
        <v>0</v>
      </c>
      <c r="Z174" s="46">
        <f t="shared" si="25"/>
        <v>3.2268755603581667E-5</v>
      </c>
      <c r="AA174" s="46">
        <f t="shared" si="26"/>
        <v>-2.5731542846187949E-3</v>
      </c>
      <c r="AB174" s="46">
        <f t="shared" si="27"/>
        <v>0.48745911428704858</v>
      </c>
    </row>
    <row r="175" spans="1:28" x14ac:dyDescent="0.25">
      <c r="A175" s="65" t="s">
        <v>481</v>
      </c>
      <c r="B175" s="41" t="s">
        <v>206</v>
      </c>
      <c r="C175" s="84" t="s">
        <v>435</v>
      </c>
      <c r="D175" s="84"/>
      <c r="E175" s="84"/>
      <c r="F175" s="84"/>
      <c r="G175" s="39">
        <v>28602474</v>
      </c>
      <c r="H175" s="39">
        <v>4250215.0418061502</v>
      </c>
      <c r="I175" s="39">
        <v>900283.86132095195</v>
      </c>
      <c r="J175" s="66">
        <f t="shared" si="19"/>
        <v>33752972.903127104</v>
      </c>
      <c r="K175" s="50"/>
      <c r="L175" s="55">
        <v>28602474</v>
      </c>
      <c r="M175" s="56">
        <v>5150498.903127104</v>
      </c>
      <c r="N175" s="56">
        <v>33752972.903127104</v>
      </c>
      <c r="O175" s="56">
        <f t="shared" si="28"/>
        <v>0</v>
      </c>
      <c r="P175" s="56">
        <f t="shared" si="29"/>
        <v>1.862645149230957E-9</v>
      </c>
      <c r="Q175" s="57">
        <f t="shared" si="30"/>
        <v>0</v>
      </c>
      <c r="R175">
        <v>172</v>
      </c>
      <c r="S175" t="s">
        <v>435</v>
      </c>
      <c r="T175">
        <v>28602474</v>
      </c>
      <c r="U175">
        <v>4250215.04</v>
      </c>
      <c r="V175">
        <v>900283.86</v>
      </c>
      <c r="W175">
        <v>33752973</v>
      </c>
      <c r="X175" t="b">
        <f t="shared" si="23"/>
        <v>1</v>
      </c>
      <c r="Y175" s="46">
        <f t="shared" si="24"/>
        <v>0</v>
      </c>
      <c r="Z175" s="46">
        <f t="shared" si="25"/>
        <v>-1.8061501905322075E-3</v>
      </c>
      <c r="AA175" s="46">
        <f t="shared" si="26"/>
        <v>-1.3209519675001502E-3</v>
      </c>
      <c r="AB175" s="46">
        <f t="shared" si="27"/>
        <v>9.6872895956039429E-2</v>
      </c>
    </row>
    <row r="176" spans="1:28" x14ac:dyDescent="0.25">
      <c r="A176" s="65" t="s">
        <v>481</v>
      </c>
      <c r="B176" s="41" t="s">
        <v>207</v>
      </c>
      <c r="C176" s="84" t="s">
        <v>436</v>
      </c>
      <c r="D176" s="84"/>
      <c r="E176" s="84"/>
      <c r="F176" s="84"/>
      <c r="G176" s="39">
        <v>2807005</v>
      </c>
      <c r="H176" s="39">
        <v>1014648.6127560301</v>
      </c>
      <c r="I176" s="39">
        <v>610697.41543463443</v>
      </c>
      <c r="J176" s="66">
        <f t="shared" si="19"/>
        <v>4432351.0281906649</v>
      </c>
      <c r="K176" s="50"/>
      <c r="L176" s="55">
        <v>2807005</v>
      </c>
      <c r="M176" s="56">
        <v>1625346.0281906649</v>
      </c>
      <c r="N176" s="56">
        <v>4432351.0281906649</v>
      </c>
      <c r="O176" s="56">
        <f t="shared" si="28"/>
        <v>0</v>
      </c>
      <c r="P176" s="56">
        <f t="shared" si="29"/>
        <v>0</v>
      </c>
      <c r="Q176" s="57">
        <f t="shared" si="30"/>
        <v>0</v>
      </c>
      <c r="R176">
        <v>173</v>
      </c>
      <c r="S176" t="s">
        <v>436</v>
      </c>
      <c r="T176">
        <v>2807005</v>
      </c>
      <c r="U176">
        <v>1014648.61</v>
      </c>
      <c r="V176">
        <v>610697.42000000004</v>
      </c>
      <c r="W176">
        <v>4432351</v>
      </c>
      <c r="X176" t="b">
        <f t="shared" si="23"/>
        <v>1</v>
      </c>
      <c r="Y176" s="46">
        <f t="shared" si="24"/>
        <v>0</v>
      </c>
      <c r="Z176" s="46">
        <f t="shared" si="25"/>
        <v>-2.7560300659388304E-3</v>
      </c>
      <c r="AA176" s="46">
        <f t="shared" si="26"/>
        <v>4.5653656125068665E-3</v>
      </c>
      <c r="AB176" s="46">
        <f t="shared" si="27"/>
        <v>-2.8190664947032928E-2</v>
      </c>
    </row>
    <row r="177" spans="1:28" x14ac:dyDescent="0.25">
      <c r="A177" s="65" t="s">
        <v>481</v>
      </c>
      <c r="B177" s="41" t="s">
        <v>208</v>
      </c>
      <c r="C177" s="84" t="s">
        <v>437</v>
      </c>
      <c r="D177" s="84"/>
      <c r="E177" s="84"/>
      <c r="F177" s="84"/>
      <c r="G177" s="39">
        <v>22830042</v>
      </c>
      <c r="H177" s="39">
        <v>8335849.0649042027</v>
      </c>
      <c r="I177" s="39">
        <v>674141.13438862306</v>
      </c>
      <c r="J177" s="66">
        <f t="shared" si="19"/>
        <v>31840032.199292824</v>
      </c>
      <c r="K177" s="50"/>
      <c r="L177" s="55">
        <v>22830042</v>
      </c>
      <c r="M177" s="56">
        <v>9009990.1992928293</v>
      </c>
      <c r="N177" s="56">
        <v>31840032.199292827</v>
      </c>
      <c r="O177" s="56">
        <f t="shared" si="28"/>
        <v>0</v>
      </c>
      <c r="P177" s="56">
        <f t="shared" si="29"/>
        <v>3.4924596548080444E-9</v>
      </c>
      <c r="Q177" s="57">
        <f t="shared" si="30"/>
        <v>0</v>
      </c>
      <c r="R177">
        <v>174</v>
      </c>
      <c r="S177" t="s">
        <v>437</v>
      </c>
      <c r="T177">
        <v>22830042</v>
      </c>
      <c r="U177">
        <v>8335849.0599999996</v>
      </c>
      <c r="V177">
        <v>674141.13</v>
      </c>
      <c r="W177">
        <v>31840032</v>
      </c>
      <c r="X177" t="b">
        <f t="shared" si="23"/>
        <v>1</v>
      </c>
      <c r="Y177" s="46">
        <f t="shared" si="24"/>
        <v>0</v>
      </c>
      <c r="Z177" s="46">
        <f t="shared" si="25"/>
        <v>-4.9042031168937683E-3</v>
      </c>
      <c r="AA177" s="46">
        <f t="shared" si="26"/>
        <v>-4.3886230560019612E-3</v>
      </c>
      <c r="AB177" s="46">
        <f t="shared" si="27"/>
        <v>-0.19929282367229462</v>
      </c>
    </row>
    <row r="178" spans="1:28" x14ac:dyDescent="0.25">
      <c r="A178" s="65" t="s">
        <v>481</v>
      </c>
      <c r="B178" s="41" t="s">
        <v>209</v>
      </c>
      <c r="C178" s="84" t="s">
        <v>438</v>
      </c>
      <c r="D178" s="84"/>
      <c r="E178" s="84"/>
      <c r="F178" s="84"/>
      <c r="G178" s="39">
        <v>9740630</v>
      </c>
      <c r="H178" s="39">
        <v>2112839.6379714627</v>
      </c>
      <c r="I178" s="39">
        <v>740599.52051113592</v>
      </c>
      <c r="J178" s="66">
        <f t="shared" si="19"/>
        <v>12594069.158482598</v>
      </c>
      <c r="K178" s="50"/>
      <c r="L178" s="55">
        <v>9740630</v>
      </c>
      <c r="M178" s="56">
        <v>2853439.1584826</v>
      </c>
      <c r="N178" s="56">
        <v>12594069.1584826</v>
      </c>
      <c r="O178" s="56">
        <f t="shared" si="28"/>
        <v>0</v>
      </c>
      <c r="P178" s="56">
        <f t="shared" si="29"/>
        <v>1.3969838619232178E-9</v>
      </c>
      <c r="Q178" s="57">
        <f t="shared" si="30"/>
        <v>0</v>
      </c>
      <c r="R178">
        <v>175</v>
      </c>
      <c r="S178" t="s">
        <v>438</v>
      </c>
      <c r="T178">
        <v>9740630</v>
      </c>
      <c r="U178">
        <v>2112839.64</v>
      </c>
      <c r="V178">
        <v>740599.52</v>
      </c>
      <c r="W178">
        <v>12594069</v>
      </c>
      <c r="X178" t="b">
        <f t="shared" si="23"/>
        <v>1</v>
      </c>
      <c r="Y178" s="46">
        <f t="shared" si="24"/>
        <v>0</v>
      </c>
      <c r="Z178" s="46">
        <f t="shared" si="25"/>
        <v>2.0285374484956264E-3</v>
      </c>
      <c r="AA178" s="46">
        <f t="shared" si="26"/>
        <v>-5.1113590598106384E-4</v>
      </c>
      <c r="AB178" s="46">
        <f t="shared" si="27"/>
        <v>-0.15848259814083576</v>
      </c>
    </row>
    <row r="179" spans="1:28" x14ac:dyDescent="0.25">
      <c r="A179" s="65" t="s">
        <v>481</v>
      </c>
      <c r="B179" s="41" t="s">
        <v>210</v>
      </c>
      <c r="C179" s="84" t="s">
        <v>439</v>
      </c>
      <c r="D179" s="84"/>
      <c r="E179" s="84"/>
      <c r="F179" s="84"/>
      <c r="G179" s="39">
        <v>4093305</v>
      </c>
      <c r="H179" s="39">
        <v>1358564.7294545183</v>
      </c>
      <c r="I179" s="39">
        <v>513861.66131898761</v>
      </c>
      <c r="J179" s="66">
        <f t="shared" si="19"/>
        <v>5965731.3907735059</v>
      </c>
      <c r="K179" s="50"/>
      <c r="L179" s="55">
        <v>4093305</v>
      </c>
      <c r="M179" s="56">
        <v>1872426.3907735066</v>
      </c>
      <c r="N179" s="56">
        <v>5965731.3907735068</v>
      </c>
      <c r="O179" s="56">
        <f t="shared" si="28"/>
        <v>0</v>
      </c>
      <c r="P179" s="56">
        <f t="shared" si="29"/>
        <v>6.9849193096160889E-10</v>
      </c>
      <c r="Q179" s="57">
        <f t="shared" si="30"/>
        <v>0</v>
      </c>
      <c r="R179">
        <v>176</v>
      </c>
      <c r="S179" t="s">
        <v>439</v>
      </c>
      <c r="T179">
        <v>4093305</v>
      </c>
      <c r="U179">
        <v>1358564.73</v>
      </c>
      <c r="V179">
        <v>513861.66</v>
      </c>
      <c r="W179">
        <v>5965731</v>
      </c>
      <c r="X179" t="b">
        <f t="shared" si="23"/>
        <v>1</v>
      </c>
      <c r="Y179" s="46">
        <f t="shared" si="24"/>
        <v>0</v>
      </c>
      <c r="Z179" s="46">
        <f t="shared" si="25"/>
        <v>5.4548168554902077E-4</v>
      </c>
      <c r="AA179" s="46">
        <f t="shared" si="26"/>
        <v>-1.3189876335673034E-3</v>
      </c>
      <c r="AB179" s="46">
        <f t="shared" si="27"/>
        <v>-0.39077350590378046</v>
      </c>
    </row>
    <row r="180" spans="1:28" x14ac:dyDescent="0.25">
      <c r="A180" s="65" t="s">
        <v>481</v>
      </c>
      <c r="B180" s="41" t="s">
        <v>211</v>
      </c>
      <c r="C180" s="84" t="s">
        <v>440</v>
      </c>
      <c r="D180" s="84"/>
      <c r="E180" s="84"/>
      <c r="F180" s="84"/>
      <c r="G180" s="39">
        <v>47884691</v>
      </c>
      <c r="H180" s="39">
        <v>11232443.541282024</v>
      </c>
      <c r="I180" s="39">
        <v>752415.29525175842</v>
      </c>
      <c r="J180" s="66">
        <f t="shared" si="19"/>
        <v>59869549.836533785</v>
      </c>
      <c r="K180" s="50"/>
      <c r="L180" s="55">
        <v>47884691</v>
      </c>
      <c r="M180" s="56">
        <v>11984858.836533787</v>
      </c>
      <c r="N180" s="56">
        <v>59869549.836533785</v>
      </c>
      <c r="O180" s="56">
        <f t="shared" si="28"/>
        <v>0</v>
      </c>
      <c r="P180" s="56">
        <f t="shared" si="29"/>
        <v>4.0745362639427185E-9</v>
      </c>
      <c r="Q180" s="57">
        <f t="shared" si="30"/>
        <v>0</v>
      </c>
      <c r="R180">
        <v>177</v>
      </c>
      <c r="S180" t="s">
        <v>440</v>
      </c>
      <c r="T180">
        <v>47884691</v>
      </c>
      <c r="U180">
        <v>11232443.539999999</v>
      </c>
      <c r="V180">
        <v>752415.3</v>
      </c>
      <c r="W180">
        <v>59869550</v>
      </c>
      <c r="X180" t="b">
        <f t="shared" si="23"/>
        <v>1</v>
      </c>
      <c r="Y180" s="46">
        <f t="shared" si="24"/>
        <v>0</v>
      </c>
      <c r="Z180" s="46">
        <f t="shared" si="25"/>
        <v>-1.2820251286029816E-3</v>
      </c>
      <c r="AA180" s="46">
        <f t="shared" si="26"/>
        <v>4.7482416266575456E-3</v>
      </c>
      <c r="AB180" s="46">
        <f t="shared" si="27"/>
        <v>0.16346621513366699</v>
      </c>
    </row>
    <row r="181" spans="1:28" x14ac:dyDescent="0.25">
      <c r="A181" s="65" t="s">
        <v>481</v>
      </c>
      <c r="B181" s="41" t="s">
        <v>212</v>
      </c>
      <c r="C181" s="84" t="s">
        <v>441</v>
      </c>
      <c r="D181" s="84"/>
      <c r="E181" s="84"/>
      <c r="F181" s="84"/>
      <c r="G181" s="39">
        <v>37994625</v>
      </c>
      <c r="H181" s="39">
        <v>4011852.4879696197</v>
      </c>
      <c r="I181" s="39">
        <v>980657.11599041044</v>
      </c>
      <c r="J181" s="66">
        <f t="shared" si="19"/>
        <v>42987134.60396003</v>
      </c>
      <c r="K181" s="50"/>
      <c r="L181" s="55">
        <v>37994625</v>
      </c>
      <c r="M181" s="56">
        <v>4992509.6039600326</v>
      </c>
      <c r="N181" s="56">
        <v>42987134.60396003</v>
      </c>
      <c r="O181" s="56">
        <f t="shared" si="28"/>
        <v>0</v>
      </c>
      <c r="P181" s="56">
        <f t="shared" si="29"/>
        <v>2.4447217583656311E-9</v>
      </c>
      <c r="Q181" s="57">
        <f t="shared" si="30"/>
        <v>0</v>
      </c>
      <c r="R181">
        <v>178</v>
      </c>
      <c r="S181" t="s">
        <v>441</v>
      </c>
      <c r="T181">
        <v>37994625</v>
      </c>
      <c r="U181">
        <v>4011852.49</v>
      </c>
      <c r="V181">
        <v>980657.12</v>
      </c>
      <c r="W181">
        <v>42987135</v>
      </c>
      <c r="X181" t="b">
        <f t="shared" si="23"/>
        <v>1</v>
      </c>
      <c r="Y181" s="46">
        <f t="shared" si="24"/>
        <v>0</v>
      </c>
      <c r="Z181" s="46">
        <f t="shared" si="25"/>
        <v>2.0303805358707905E-3</v>
      </c>
      <c r="AA181" s="46">
        <f t="shared" si="26"/>
        <v>4.0095895528793335E-3</v>
      </c>
      <c r="AB181" s="46">
        <f t="shared" si="27"/>
        <v>0.39603997021913528</v>
      </c>
    </row>
    <row r="182" spans="1:28" x14ac:dyDescent="0.25">
      <c r="A182" s="65" t="s">
        <v>481</v>
      </c>
      <c r="B182" s="41" t="s">
        <v>213</v>
      </c>
      <c r="C182" s="84" t="s">
        <v>442</v>
      </c>
      <c r="D182" s="84"/>
      <c r="E182" s="84"/>
      <c r="F182" s="84"/>
      <c r="G182" s="39">
        <v>33891582</v>
      </c>
      <c r="H182" s="39">
        <v>3225667.6935998923</v>
      </c>
      <c r="I182" s="39">
        <v>1337228.194509045</v>
      </c>
      <c r="J182" s="66">
        <f t="shared" si="19"/>
        <v>38454477.888108939</v>
      </c>
      <c r="K182" s="50"/>
      <c r="L182" s="55">
        <v>33891582</v>
      </c>
      <c r="M182" s="56">
        <v>4562895.8881089389</v>
      </c>
      <c r="N182" s="56">
        <v>38454477.888108939</v>
      </c>
      <c r="O182" s="56">
        <f t="shared" si="28"/>
        <v>0</v>
      </c>
      <c r="P182" s="56">
        <f t="shared" si="29"/>
        <v>0</v>
      </c>
      <c r="Q182" s="57">
        <f t="shared" si="30"/>
        <v>0</v>
      </c>
      <c r="R182">
        <v>179</v>
      </c>
      <c r="S182" t="s">
        <v>442</v>
      </c>
      <c r="T182">
        <v>33891582</v>
      </c>
      <c r="U182">
        <v>3225667.69</v>
      </c>
      <c r="V182">
        <v>1337228.19</v>
      </c>
      <c r="W182">
        <v>38454478</v>
      </c>
      <c r="X182" t="b">
        <f t="shared" si="23"/>
        <v>1</v>
      </c>
      <c r="Y182" s="46">
        <f t="shared" si="24"/>
        <v>0</v>
      </c>
      <c r="Z182" s="46">
        <f t="shared" si="25"/>
        <v>-3.599892370402813E-3</v>
      </c>
      <c r="AA182" s="46">
        <f t="shared" si="26"/>
        <v>-4.5090450439602137E-3</v>
      </c>
      <c r="AB182" s="46">
        <f t="shared" si="27"/>
        <v>0.11189106106758118</v>
      </c>
    </row>
    <row r="183" spans="1:28" x14ac:dyDescent="0.25">
      <c r="A183" s="65" t="s">
        <v>481</v>
      </c>
      <c r="B183" s="41" t="s">
        <v>214</v>
      </c>
      <c r="C183" s="84" t="s">
        <v>443</v>
      </c>
      <c r="D183" s="84"/>
      <c r="E183" s="84"/>
      <c r="F183" s="84"/>
      <c r="G183" s="39">
        <v>25457030</v>
      </c>
      <c r="H183" s="39">
        <v>3328092.1511398447</v>
      </c>
      <c r="I183" s="39">
        <v>1057105.4464457317</v>
      </c>
      <c r="J183" s="66">
        <f t="shared" si="19"/>
        <v>29842227.597585578</v>
      </c>
      <c r="K183" s="50"/>
      <c r="L183" s="55">
        <v>25457030</v>
      </c>
      <c r="M183" s="56">
        <v>4385197.5975855775</v>
      </c>
      <c r="N183" s="56">
        <v>29842227.597585581</v>
      </c>
      <c r="O183" s="56">
        <f t="shared" si="28"/>
        <v>0</v>
      </c>
      <c r="P183" s="56">
        <f t="shared" si="29"/>
        <v>0</v>
      </c>
      <c r="Q183" s="57">
        <f t="shared" si="30"/>
        <v>0</v>
      </c>
      <c r="R183">
        <v>180</v>
      </c>
      <c r="S183" t="s">
        <v>443</v>
      </c>
      <c r="T183">
        <v>25457030</v>
      </c>
      <c r="U183">
        <v>3328092.15</v>
      </c>
      <c r="V183">
        <v>1057105.45</v>
      </c>
      <c r="W183">
        <v>29842228</v>
      </c>
      <c r="X183" t="b">
        <f t="shared" si="23"/>
        <v>1</v>
      </c>
      <c r="Y183" s="46">
        <f t="shared" si="24"/>
        <v>0</v>
      </c>
      <c r="Z183" s="46">
        <f t="shared" si="25"/>
        <v>-1.1398447677493095E-3</v>
      </c>
      <c r="AA183" s="46">
        <f t="shared" si="26"/>
        <v>3.5542682744562626E-3</v>
      </c>
      <c r="AB183" s="46">
        <f t="shared" si="27"/>
        <v>0.40241442248225212</v>
      </c>
    </row>
    <row r="184" spans="1:28" x14ac:dyDescent="0.25">
      <c r="A184" s="65" t="s">
        <v>481</v>
      </c>
      <c r="B184" s="41" t="s">
        <v>215</v>
      </c>
      <c r="C184" s="84" t="s">
        <v>444</v>
      </c>
      <c r="D184" s="84"/>
      <c r="E184" s="84"/>
      <c r="F184" s="84"/>
      <c r="G184" s="39">
        <v>4812087</v>
      </c>
      <c r="H184" s="39">
        <v>1175411.3939713896</v>
      </c>
      <c r="I184" s="39">
        <v>954768.57268432993</v>
      </c>
      <c r="J184" s="66">
        <f t="shared" si="19"/>
        <v>6942266.9666557191</v>
      </c>
      <c r="K184" s="50"/>
      <c r="L184" s="55">
        <v>4812087</v>
      </c>
      <c r="M184" s="56">
        <v>2130179.9666557205</v>
      </c>
      <c r="N184" s="56">
        <v>6942266.96665572</v>
      </c>
      <c r="O184" s="56">
        <f t="shared" si="28"/>
        <v>0</v>
      </c>
      <c r="P184" s="56">
        <f t="shared" si="29"/>
        <v>9.3132257461547852E-10</v>
      </c>
      <c r="Q184" s="57">
        <f t="shared" si="30"/>
        <v>0</v>
      </c>
      <c r="R184">
        <v>181</v>
      </c>
      <c r="S184" t="s">
        <v>444</v>
      </c>
      <c r="T184">
        <v>4812087</v>
      </c>
      <c r="U184">
        <v>1175411.3899999999</v>
      </c>
      <c r="V184">
        <v>954768.57</v>
      </c>
      <c r="W184">
        <v>6942267</v>
      </c>
      <c r="X184" t="b">
        <f t="shared" si="23"/>
        <v>1</v>
      </c>
      <c r="Y184" s="46">
        <f t="shared" si="24"/>
        <v>0</v>
      </c>
      <c r="Z184" s="46">
        <f t="shared" si="25"/>
        <v>-3.9713897276669741E-3</v>
      </c>
      <c r="AA184" s="46">
        <f t="shared" si="26"/>
        <v>-2.6843299856409431E-3</v>
      </c>
      <c r="AB184" s="46">
        <f t="shared" si="27"/>
        <v>3.3344280906021595E-2</v>
      </c>
    </row>
    <row r="185" spans="1:28" x14ac:dyDescent="0.25">
      <c r="A185" s="65" t="s">
        <v>481</v>
      </c>
      <c r="B185" s="41" t="s">
        <v>216</v>
      </c>
      <c r="C185" s="84" t="s">
        <v>445</v>
      </c>
      <c r="D185" s="84"/>
      <c r="E185" s="84"/>
      <c r="F185" s="84"/>
      <c r="G185" s="39">
        <v>2758193</v>
      </c>
      <c r="H185" s="39">
        <v>1153943.8878776233</v>
      </c>
      <c r="I185" s="39">
        <v>680866.95478280843</v>
      </c>
      <c r="J185" s="66">
        <f t="shared" si="19"/>
        <v>4593003.8426604318</v>
      </c>
      <c r="K185" s="50"/>
      <c r="L185" s="55">
        <v>2758193</v>
      </c>
      <c r="M185" s="56">
        <v>1834810.8426604324</v>
      </c>
      <c r="N185" s="56">
        <v>4593003.8426604327</v>
      </c>
      <c r="O185" s="56">
        <f t="shared" si="28"/>
        <v>0</v>
      </c>
      <c r="P185" s="56">
        <f t="shared" si="29"/>
        <v>0</v>
      </c>
      <c r="Q185" s="57">
        <f t="shared" si="30"/>
        <v>0</v>
      </c>
      <c r="R185">
        <v>182</v>
      </c>
      <c r="S185" t="s">
        <v>445</v>
      </c>
      <c r="T185">
        <v>2758193</v>
      </c>
      <c r="U185">
        <v>1153943.8899999999</v>
      </c>
      <c r="V185">
        <v>680866.95</v>
      </c>
      <c r="W185">
        <v>4593004</v>
      </c>
      <c r="X185" t="b">
        <f t="shared" si="23"/>
        <v>1</v>
      </c>
      <c r="Y185" s="46">
        <f t="shared" si="24"/>
        <v>0</v>
      </c>
      <c r="Z185" s="46">
        <f t="shared" si="25"/>
        <v>2.1223765797913074E-3</v>
      </c>
      <c r="AA185" s="46">
        <f t="shared" si="26"/>
        <v>-4.7828084789216518E-3</v>
      </c>
      <c r="AB185" s="46">
        <f t="shared" si="27"/>
        <v>0.15733956824988127</v>
      </c>
    </row>
    <row r="186" spans="1:28" x14ac:dyDescent="0.25">
      <c r="A186" s="65" t="s">
        <v>481</v>
      </c>
      <c r="B186" s="41" t="s">
        <v>217</v>
      </c>
      <c r="C186" s="84" t="s">
        <v>446</v>
      </c>
      <c r="D186" s="84"/>
      <c r="E186" s="84"/>
      <c r="F186" s="84"/>
      <c r="G186" s="39">
        <v>22755818</v>
      </c>
      <c r="H186" s="39">
        <v>5067150.8354073158</v>
      </c>
      <c r="I186" s="39">
        <v>985896.43038204347</v>
      </c>
      <c r="J186" s="66">
        <f t="shared" si="19"/>
        <v>28808865.26578936</v>
      </c>
      <c r="K186" s="50"/>
      <c r="L186" s="55">
        <v>22755818</v>
      </c>
      <c r="M186" s="56">
        <v>6053047.2657893617</v>
      </c>
      <c r="N186" s="56">
        <v>28808865.26578936</v>
      </c>
      <c r="O186" s="56">
        <f t="shared" si="28"/>
        <v>0</v>
      </c>
      <c r="P186" s="56">
        <f t="shared" si="29"/>
        <v>2.4447217583656311E-9</v>
      </c>
      <c r="Q186" s="57">
        <f t="shared" si="30"/>
        <v>0</v>
      </c>
      <c r="R186">
        <v>183</v>
      </c>
      <c r="S186" t="s">
        <v>446</v>
      </c>
      <c r="T186">
        <v>22755818</v>
      </c>
      <c r="U186">
        <v>5067150.83</v>
      </c>
      <c r="V186">
        <v>985896.43</v>
      </c>
      <c r="W186">
        <v>28808865</v>
      </c>
      <c r="X186" t="b">
        <f t="shared" si="23"/>
        <v>1</v>
      </c>
      <c r="Y186" s="46">
        <f t="shared" si="24"/>
        <v>0</v>
      </c>
      <c r="Z186" s="46">
        <f t="shared" si="25"/>
        <v>-5.4073156788945198E-3</v>
      </c>
      <c r="AA186" s="46">
        <f t="shared" si="26"/>
        <v>-3.8204342126846313E-4</v>
      </c>
      <c r="AB186" s="46">
        <f t="shared" si="27"/>
        <v>-0.26578935980796814</v>
      </c>
    </row>
    <row r="187" spans="1:28" x14ac:dyDescent="0.25">
      <c r="A187" s="65" t="s">
        <v>481</v>
      </c>
      <c r="B187" s="41" t="s">
        <v>218</v>
      </c>
      <c r="C187" s="84" t="s">
        <v>447</v>
      </c>
      <c r="D187" s="84"/>
      <c r="E187" s="84"/>
      <c r="F187" s="84"/>
      <c r="G187" s="39">
        <v>12800340</v>
      </c>
      <c r="H187" s="39">
        <v>2929599.4822791619</v>
      </c>
      <c r="I187" s="39">
        <v>825714.20594156615</v>
      </c>
      <c r="J187" s="66">
        <f t="shared" si="19"/>
        <v>16555653.688220728</v>
      </c>
      <c r="K187" s="50"/>
      <c r="L187" s="55">
        <v>12800340</v>
      </c>
      <c r="M187" s="56">
        <v>3755313.6882207291</v>
      </c>
      <c r="N187" s="56">
        <v>16555653.68822073</v>
      </c>
      <c r="O187" s="56">
        <f t="shared" si="28"/>
        <v>0</v>
      </c>
      <c r="P187" s="56">
        <f t="shared" si="29"/>
        <v>1.0477378964424133E-9</v>
      </c>
      <c r="Q187" s="57">
        <f t="shared" si="30"/>
        <v>0</v>
      </c>
      <c r="R187">
        <v>184</v>
      </c>
      <c r="S187" t="s">
        <v>447</v>
      </c>
      <c r="T187">
        <v>12800340</v>
      </c>
      <c r="U187">
        <v>2929599.48</v>
      </c>
      <c r="V187">
        <v>825714.21</v>
      </c>
      <c r="W187">
        <v>16555654</v>
      </c>
      <c r="X187" t="b">
        <f t="shared" si="23"/>
        <v>1</v>
      </c>
      <c r="Y187" s="46">
        <f t="shared" si="24"/>
        <v>0</v>
      </c>
      <c r="Z187" s="46">
        <f t="shared" si="25"/>
        <v>-2.2791619412600994E-3</v>
      </c>
      <c r="AA187" s="46">
        <f t="shared" si="26"/>
        <v>4.0584338130429387E-3</v>
      </c>
      <c r="AB187" s="46">
        <f t="shared" si="27"/>
        <v>0.31177927181124687</v>
      </c>
    </row>
    <row r="188" spans="1:28" x14ac:dyDescent="0.25">
      <c r="A188" s="65" t="s">
        <v>481</v>
      </c>
      <c r="B188" s="41" t="s">
        <v>219</v>
      </c>
      <c r="C188" s="84" t="s">
        <v>448</v>
      </c>
      <c r="D188" s="84"/>
      <c r="E188" s="84"/>
      <c r="F188" s="84"/>
      <c r="G188" s="39">
        <v>6433858</v>
      </c>
      <c r="H188" s="39">
        <v>2111083.4538954822</v>
      </c>
      <c r="I188" s="39">
        <v>553816.42457185907</v>
      </c>
      <c r="J188" s="66">
        <f t="shared" si="19"/>
        <v>9098757.8784673419</v>
      </c>
      <c r="K188" s="50"/>
      <c r="L188" s="55">
        <v>6433858</v>
      </c>
      <c r="M188" s="56">
        <v>2664899.8784673419</v>
      </c>
      <c r="N188" s="56">
        <v>9098757.8784673419</v>
      </c>
      <c r="O188" s="56">
        <f t="shared" si="28"/>
        <v>0</v>
      </c>
      <c r="P188" s="56">
        <f t="shared" si="29"/>
        <v>0</v>
      </c>
      <c r="Q188" s="57">
        <f t="shared" si="30"/>
        <v>0</v>
      </c>
      <c r="R188">
        <v>185</v>
      </c>
      <c r="S188" t="s">
        <v>448</v>
      </c>
      <c r="T188">
        <v>6433858</v>
      </c>
      <c r="U188">
        <v>2111083.4500000002</v>
      </c>
      <c r="V188">
        <v>553816.42000000004</v>
      </c>
      <c r="W188">
        <v>9098758</v>
      </c>
      <c r="X188" t="b">
        <f t="shared" si="23"/>
        <v>1</v>
      </c>
      <c r="Y188" s="46">
        <f t="shared" si="24"/>
        <v>0</v>
      </c>
      <c r="Z188" s="46">
        <f t="shared" si="25"/>
        <v>-3.8954820483922958E-3</v>
      </c>
      <c r="AA188" s="46">
        <f t="shared" si="26"/>
        <v>-4.5718590263277292E-3</v>
      </c>
      <c r="AB188" s="46">
        <f t="shared" si="27"/>
        <v>0.12153265811502934</v>
      </c>
    </row>
    <row r="189" spans="1:28" x14ac:dyDescent="0.25">
      <c r="A189" s="65" t="s">
        <v>481</v>
      </c>
      <c r="B189" s="41" t="s">
        <v>220</v>
      </c>
      <c r="C189" s="84" t="s">
        <v>449</v>
      </c>
      <c r="D189" s="84"/>
      <c r="E189" s="84"/>
      <c r="F189" s="84"/>
      <c r="G189" s="39">
        <v>50781317</v>
      </c>
      <c r="H189" s="39">
        <v>6267220.1329925163</v>
      </c>
      <c r="I189" s="39">
        <v>1155957.6432494379</v>
      </c>
      <c r="J189" s="66">
        <f t="shared" si="19"/>
        <v>58204494.776241951</v>
      </c>
      <c r="K189" s="50"/>
      <c r="L189" s="55">
        <v>50781317</v>
      </c>
      <c r="M189" s="56">
        <v>7423177.7762419563</v>
      </c>
      <c r="N189" s="56">
        <v>58204494.776241958</v>
      </c>
      <c r="O189" s="56">
        <f t="shared" si="28"/>
        <v>0</v>
      </c>
      <c r="P189" s="56">
        <f t="shared" si="29"/>
        <v>2.0954757928848267E-9</v>
      </c>
      <c r="Q189" s="57">
        <f t="shared" si="30"/>
        <v>0</v>
      </c>
      <c r="R189">
        <v>186</v>
      </c>
      <c r="S189" t="s">
        <v>449</v>
      </c>
      <c r="T189">
        <v>50781317</v>
      </c>
      <c r="U189">
        <v>6267220.1299999999</v>
      </c>
      <c r="V189">
        <v>1155957.6399999999</v>
      </c>
      <c r="W189">
        <v>58204495</v>
      </c>
      <c r="X189" t="b">
        <f t="shared" si="23"/>
        <v>1</v>
      </c>
      <c r="Y189" s="46">
        <f t="shared" si="24"/>
        <v>0</v>
      </c>
      <c r="Z189" s="46">
        <f t="shared" si="25"/>
        <v>-2.9925163835287094E-3</v>
      </c>
      <c r="AA189" s="46">
        <f t="shared" si="26"/>
        <v>-3.2494380138814449E-3</v>
      </c>
      <c r="AB189" s="46">
        <f t="shared" si="27"/>
        <v>0.22375804930925369</v>
      </c>
    </row>
    <row r="190" spans="1:28" x14ac:dyDescent="0.25">
      <c r="A190" s="65" t="s">
        <v>481</v>
      </c>
      <c r="B190" s="41" t="s">
        <v>221</v>
      </c>
      <c r="C190" s="84" t="s">
        <v>450</v>
      </c>
      <c r="D190" s="84"/>
      <c r="E190" s="84"/>
      <c r="F190" s="84"/>
      <c r="G190" s="39">
        <v>11152176</v>
      </c>
      <c r="H190" s="39">
        <v>1867464.9761538743</v>
      </c>
      <c r="I190" s="39">
        <v>921802.5628376907</v>
      </c>
      <c r="J190" s="66">
        <f t="shared" si="19"/>
        <v>13941443.538991565</v>
      </c>
      <c r="K190" s="50"/>
      <c r="L190" s="55">
        <v>11152176</v>
      </c>
      <c r="M190" s="56">
        <v>2789267.5389915658</v>
      </c>
      <c r="N190" s="56">
        <v>13941443.538991567</v>
      </c>
      <c r="O190" s="56">
        <f t="shared" si="28"/>
        <v>0</v>
      </c>
      <c r="P190" s="56">
        <f t="shared" si="29"/>
        <v>0</v>
      </c>
      <c r="Q190" s="57">
        <f t="shared" si="30"/>
        <v>0</v>
      </c>
      <c r="R190">
        <v>187</v>
      </c>
      <c r="S190" t="s">
        <v>450</v>
      </c>
      <c r="T190">
        <v>11152176</v>
      </c>
      <c r="U190">
        <v>1867464.98</v>
      </c>
      <c r="V190">
        <v>921802.56</v>
      </c>
      <c r="W190">
        <v>13941444</v>
      </c>
      <c r="X190" t="b">
        <f t="shared" si="23"/>
        <v>1</v>
      </c>
      <c r="Y190" s="46">
        <f t="shared" si="24"/>
        <v>0</v>
      </c>
      <c r="Z190" s="46">
        <f t="shared" si="25"/>
        <v>3.8461256772279739E-3</v>
      </c>
      <c r="AA190" s="46">
        <f t="shared" si="26"/>
        <v>-2.8376906411722302E-3</v>
      </c>
      <c r="AB190" s="46">
        <f t="shared" si="27"/>
        <v>0.46100843511521816</v>
      </c>
    </row>
    <row r="191" spans="1:28" x14ac:dyDescent="0.25">
      <c r="A191" s="65" t="s">
        <v>481</v>
      </c>
      <c r="B191" s="41" t="s">
        <v>222</v>
      </c>
      <c r="C191" s="84" t="s">
        <v>451</v>
      </c>
      <c r="D191" s="84"/>
      <c r="E191" s="84"/>
      <c r="F191" s="84"/>
      <c r="G191" s="39">
        <v>35175908</v>
      </c>
      <c r="H191" s="39">
        <v>4198451.486955951</v>
      </c>
      <c r="I191" s="39">
        <v>794540.21372847247</v>
      </c>
      <c r="J191" s="66">
        <f t="shared" si="19"/>
        <v>40168899.700684421</v>
      </c>
      <c r="K191" s="50"/>
      <c r="L191" s="55">
        <v>35175908</v>
      </c>
      <c r="M191" s="56">
        <v>4992991.7006844245</v>
      </c>
      <c r="N191" s="56">
        <v>40168899.700684428</v>
      </c>
      <c r="O191" s="56">
        <f t="shared" si="28"/>
        <v>0</v>
      </c>
      <c r="P191" s="56">
        <f t="shared" si="29"/>
        <v>1.0477378964424133E-9</v>
      </c>
      <c r="Q191" s="57">
        <f t="shared" si="30"/>
        <v>0</v>
      </c>
      <c r="R191">
        <v>188</v>
      </c>
      <c r="S191" t="s">
        <v>451</v>
      </c>
      <c r="T191">
        <v>35175908</v>
      </c>
      <c r="U191">
        <v>4198451.49</v>
      </c>
      <c r="V191">
        <v>794540.21</v>
      </c>
      <c r="W191">
        <v>40168900</v>
      </c>
      <c r="X191" t="b">
        <f t="shared" si="23"/>
        <v>1</v>
      </c>
      <c r="Y191" s="46">
        <f t="shared" si="24"/>
        <v>0</v>
      </c>
      <c r="Z191" s="46">
        <f t="shared" si="25"/>
        <v>3.0440492555499077E-3</v>
      </c>
      <c r="AA191" s="46">
        <f t="shared" si="26"/>
        <v>-3.7284725112840533E-3</v>
      </c>
      <c r="AB191" s="46">
        <f t="shared" si="27"/>
        <v>0.29931557923555374</v>
      </c>
    </row>
    <row r="192" spans="1:28" x14ac:dyDescent="0.25">
      <c r="A192" s="65" t="s">
        <v>481</v>
      </c>
      <c r="B192" s="41" t="s">
        <v>223</v>
      </c>
      <c r="C192" s="84" t="s">
        <v>452</v>
      </c>
      <c r="D192" s="84"/>
      <c r="E192" s="84"/>
      <c r="F192" s="84"/>
      <c r="G192" s="39">
        <v>8016613</v>
      </c>
      <c r="H192" s="39">
        <v>2137028.3144825725</v>
      </c>
      <c r="I192" s="39">
        <v>1265144.0683460049</v>
      </c>
      <c r="J192" s="66">
        <f t="shared" si="19"/>
        <v>11418785.382828578</v>
      </c>
      <c r="K192" s="50"/>
      <c r="L192" s="55">
        <v>8016613</v>
      </c>
      <c r="M192" s="56">
        <v>3402172.3828285788</v>
      </c>
      <c r="N192" s="56">
        <v>11418785.382828578</v>
      </c>
      <c r="O192" s="56">
        <f t="shared" si="28"/>
        <v>0</v>
      </c>
      <c r="P192" s="56">
        <f t="shared" si="29"/>
        <v>0</v>
      </c>
      <c r="Q192" s="57">
        <f t="shared" si="30"/>
        <v>0</v>
      </c>
      <c r="R192">
        <v>189</v>
      </c>
      <c r="S192" t="s">
        <v>452</v>
      </c>
      <c r="T192">
        <v>8016613</v>
      </c>
      <c r="U192">
        <v>2137028.31</v>
      </c>
      <c r="V192">
        <v>1265144.07</v>
      </c>
      <c r="W192">
        <v>11418785</v>
      </c>
      <c r="X192" t="b">
        <f t="shared" si="23"/>
        <v>1</v>
      </c>
      <c r="Y192" s="46">
        <f t="shared" si="24"/>
        <v>0</v>
      </c>
      <c r="Z192" s="46">
        <f t="shared" si="25"/>
        <v>-4.4825724326074123E-3</v>
      </c>
      <c r="AA192" s="46">
        <f t="shared" si="26"/>
        <v>1.65399513207376E-3</v>
      </c>
      <c r="AB192" s="46">
        <f t="shared" si="27"/>
        <v>-0.38282857835292816</v>
      </c>
    </row>
    <row r="193" spans="1:28" x14ac:dyDescent="0.25">
      <c r="A193" s="65" t="s">
        <v>481</v>
      </c>
      <c r="B193" s="41" t="s">
        <v>224</v>
      </c>
      <c r="C193" s="84" t="s">
        <v>453</v>
      </c>
      <c r="D193" s="84"/>
      <c r="E193" s="84"/>
      <c r="F193" s="84"/>
      <c r="G193" s="39">
        <v>1551408</v>
      </c>
      <c r="H193" s="39">
        <v>328558.51939013699</v>
      </c>
      <c r="I193" s="39">
        <v>1024356.0448925233</v>
      </c>
      <c r="J193" s="66">
        <f t="shared" si="19"/>
        <v>2904322.5642826604</v>
      </c>
      <c r="K193" s="50"/>
      <c r="L193" s="55">
        <v>1551408</v>
      </c>
      <c r="M193" s="56">
        <v>1352914.5642826608</v>
      </c>
      <c r="N193" s="56">
        <v>2904322.5642826608</v>
      </c>
      <c r="O193" s="56">
        <f t="shared" si="28"/>
        <v>0</v>
      </c>
      <c r="P193" s="56">
        <f t="shared" si="29"/>
        <v>0</v>
      </c>
      <c r="Q193" s="57">
        <f t="shared" si="30"/>
        <v>0</v>
      </c>
      <c r="R193">
        <v>190</v>
      </c>
      <c r="S193" t="s">
        <v>453</v>
      </c>
      <c r="T193">
        <v>1551408</v>
      </c>
      <c r="U193">
        <v>328558.52</v>
      </c>
      <c r="V193">
        <v>1024356.04</v>
      </c>
      <c r="W193">
        <v>2904323</v>
      </c>
      <c r="X193" t="b">
        <f t="shared" si="23"/>
        <v>1</v>
      </c>
      <c r="Y193" s="46">
        <f t="shared" si="24"/>
        <v>0</v>
      </c>
      <c r="Z193" s="46">
        <f t="shared" si="25"/>
        <v>6.0986302560195327E-4</v>
      </c>
      <c r="AA193" s="46">
        <f t="shared" si="26"/>
        <v>-4.8925232840701938E-3</v>
      </c>
      <c r="AB193" s="46">
        <f t="shared" si="27"/>
        <v>0.43571733962744474</v>
      </c>
    </row>
    <row r="194" spans="1:28" x14ac:dyDescent="0.25">
      <c r="A194" s="65" t="s">
        <v>481</v>
      </c>
      <c r="B194" s="41" t="s">
        <v>225</v>
      </c>
      <c r="C194" s="84" t="s">
        <v>454</v>
      </c>
      <c r="D194" s="84"/>
      <c r="E194" s="84"/>
      <c r="F194" s="84"/>
      <c r="G194" s="39">
        <v>8861895</v>
      </c>
      <c r="H194" s="39">
        <v>2951598.8084484274</v>
      </c>
      <c r="I194" s="39">
        <v>610153.3483086318</v>
      </c>
      <c r="J194" s="66">
        <f t="shared" si="19"/>
        <v>12423647.156757059</v>
      </c>
      <c r="K194" s="50"/>
      <c r="L194" s="55">
        <v>8861895</v>
      </c>
      <c r="M194" s="56">
        <v>3561752.1567570609</v>
      </c>
      <c r="N194" s="56">
        <v>12423647.15675706</v>
      </c>
      <c r="O194" s="56">
        <f t="shared" si="28"/>
        <v>0</v>
      </c>
      <c r="P194" s="56">
        <f t="shared" si="29"/>
        <v>1.7462298274040222E-9</v>
      </c>
      <c r="Q194" s="57">
        <f t="shared" si="30"/>
        <v>0</v>
      </c>
      <c r="R194">
        <v>191</v>
      </c>
      <c r="S194" t="s">
        <v>454</v>
      </c>
      <c r="T194">
        <v>8861895</v>
      </c>
      <c r="U194">
        <v>2951598.81</v>
      </c>
      <c r="V194">
        <v>610153.35</v>
      </c>
      <c r="W194">
        <v>12423647</v>
      </c>
      <c r="X194" t="b">
        <f t="shared" si="23"/>
        <v>1</v>
      </c>
      <c r="Y194" s="46">
        <f t="shared" si="24"/>
        <v>0</v>
      </c>
      <c r="Z194" s="46">
        <f t="shared" si="25"/>
        <v>1.5515726990997791E-3</v>
      </c>
      <c r="AA194" s="46">
        <f t="shared" si="26"/>
        <v>1.6913681756705046E-3</v>
      </c>
      <c r="AB194" s="46">
        <f t="shared" si="27"/>
        <v>-0.1567570585757494</v>
      </c>
    </row>
    <row r="195" spans="1:28" x14ac:dyDescent="0.25">
      <c r="A195" s="65" t="s">
        <v>481</v>
      </c>
      <c r="B195" s="41" t="s">
        <v>226</v>
      </c>
      <c r="C195" s="84" t="s">
        <v>455</v>
      </c>
      <c r="D195" s="84"/>
      <c r="E195" s="84"/>
      <c r="F195" s="84"/>
      <c r="G195" s="39">
        <v>8411081</v>
      </c>
      <c r="H195" s="39">
        <v>1712255.772171228</v>
      </c>
      <c r="I195" s="39">
        <v>419702.53106390382</v>
      </c>
      <c r="J195" s="66">
        <f t="shared" si="19"/>
        <v>10543039.30323513</v>
      </c>
      <c r="K195" s="50"/>
      <c r="L195" s="55">
        <v>8411081</v>
      </c>
      <c r="M195" s="56">
        <v>2131958.3032351327</v>
      </c>
      <c r="N195" s="56">
        <v>10543039.303235132</v>
      </c>
      <c r="O195" s="56">
        <f t="shared" si="28"/>
        <v>0</v>
      </c>
      <c r="P195" s="56">
        <f t="shared" si="29"/>
        <v>9.3132257461547852E-10</v>
      </c>
      <c r="Q195" s="57">
        <f t="shared" si="30"/>
        <v>0</v>
      </c>
      <c r="R195">
        <v>192</v>
      </c>
      <c r="S195" t="s">
        <v>455</v>
      </c>
      <c r="T195">
        <v>8411081</v>
      </c>
      <c r="U195">
        <v>1712255.77</v>
      </c>
      <c r="V195">
        <v>419702.53</v>
      </c>
      <c r="W195">
        <v>10543039</v>
      </c>
      <c r="X195" t="b">
        <f t="shared" si="23"/>
        <v>1</v>
      </c>
      <c r="Y195" s="46">
        <f t="shared" si="24"/>
        <v>0</v>
      </c>
      <c r="Z195" s="46">
        <f t="shared" si="25"/>
        <v>-2.1712279412895441E-3</v>
      </c>
      <c r="AA195" s="46">
        <f t="shared" si="26"/>
        <v>-1.0639037936925888E-3</v>
      </c>
      <c r="AB195" s="46">
        <f t="shared" si="27"/>
        <v>-0.3032351303845644</v>
      </c>
    </row>
    <row r="196" spans="1:28" x14ac:dyDescent="0.25">
      <c r="A196" s="65" t="s">
        <v>481</v>
      </c>
      <c r="B196" s="41" t="s">
        <v>227</v>
      </c>
      <c r="C196" s="84" t="s">
        <v>456</v>
      </c>
      <c r="D196" s="84"/>
      <c r="E196" s="84"/>
      <c r="F196" s="84"/>
      <c r="G196" s="39">
        <v>6847006</v>
      </c>
      <c r="H196" s="39">
        <v>2135655.8649975411</v>
      </c>
      <c r="I196" s="39">
        <v>567430.40683053446</v>
      </c>
      <c r="J196" s="66">
        <f t="shared" si="19"/>
        <v>9550092.2718280759</v>
      </c>
      <c r="K196" s="50"/>
      <c r="L196" s="55">
        <v>6847006</v>
      </c>
      <c r="M196" s="56">
        <v>2703086.2718280768</v>
      </c>
      <c r="N196" s="56">
        <v>9550092.2718280759</v>
      </c>
      <c r="O196" s="56">
        <f t="shared" si="28"/>
        <v>0</v>
      </c>
      <c r="P196" s="56">
        <f t="shared" si="29"/>
        <v>1.280568540096283E-9</v>
      </c>
      <c r="Q196" s="57">
        <f t="shared" si="30"/>
        <v>0</v>
      </c>
      <c r="R196">
        <v>193</v>
      </c>
      <c r="S196" t="s">
        <v>456</v>
      </c>
      <c r="T196">
        <v>6847006</v>
      </c>
      <c r="U196">
        <v>2135655.86</v>
      </c>
      <c r="V196">
        <v>567430.41</v>
      </c>
      <c r="W196">
        <v>9550092</v>
      </c>
      <c r="X196" t="b">
        <f t="shared" si="23"/>
        <v>1</v>
      </c>
      <c r="Y196" s="46">
        <f t="shared" si="24"/>
        <v>0</v>
      </c>
      <c r="Z196" s="46">
        <f t="shared" si="25"/>
        <v>-4.9975411966443062E-3</v>
      </c>
      <c r="AA196" s="46">
        <f t="shared" si="26"/>
        <v>3.1694655772298574E-3</v>
      </c>
      <c r="AB196" s="46">
        <f t="shared" si="27"/>
        <v>-0.27182807587087154</v>
      </c>
    </row>
    <row r="197" spans="1:28" x14ac:dyDescent="0.25">
      <c r="A197" s="65" t="s">
        <v>481</v>
      </c>
      <c r="B197" s="41" t="s">
        <v>228</v>
      </c>
      <c r="C197" s="84" t="s">
        <v>457</v>
      </c>
      <c r="D197" s="84"/>
      <c r="E197" s="84"/>
      <c r="F197" s="84"/>
      <c r="G197" s="39">
        <v>13773604</v>
      </c>
      <c r="H197" s="39">
        <v>4353658.3299514074</v>
      </c>
      <c r="I197" s="39">
        <v>898927.74485761148</v>
      </c>
      <c r="J197" s="66">
        <f t="shared" ref="J197:J220" si="31">G197+H197+I197</f>
        <v>19026190.074809019</v>
      </c>
      <c r="K197" s="50"/>
      <c r="L197" s="55">
        <v>13773604</v>
      </c>
      <c r="M197" s="56">
        <v>5252586.0748090213</v>
      </c>
      <c r="N197" s="56">
        <v>19026190.074809022</v>
      </c>
      <c r="O197" s="56">
        <f t="shared" si="28"/>
        <v>0</v>
      </c>
      <c r="P197" s="56">
        <f t="shared" si="29"/>
        <v>2.4447217583656311E-9</v>
      </c>
      <c r="Q197" s="57">
        <f t="shared" si="30"/>
        <v>0</v>
      </c>
      <c r="R197">
        <v>194</v>
      </c>
      <c r="S197" t="s">
        <v>457</v>
      </c>
      <c r="T197">
        <v>13773604</v>
      </c>
      <c r="U197">
        <v>4353658.33</v>
      </c>
      <c r="V197">
        <v>898927.74</v>
      </c>
      <c r="W197">
        <v>19026190</v>
      </c>
      <c r="X197" t="b">
        <f t="shared" ref="X197:X220" si="32">EXACT(S197,C197)</f>
        <v>1</v>
      </c>
      <c r="Y197" s="46">
        <f t="shared" ref="Y197:Y220" si="33">T197-G197</f>
        <v>0</v>
      </c>
      <c r="Z197" s="46">
        <f t="shared" ref="Z197:Z220" si="34">U197-H197</f>
        <v>4.8592686653137207E-5</v>
      </c>
      <c r="AA197" s="46">
        <f t="shared" ref="AA197:AA220" si="35">V197-I197</f>
        <v>-4.8576114932075143E-3</v>
      </c>
      <c r="AB197" s="46">
        <f t="shared" ref="AB197:AB220" si="36">W197-J197</f>
        <v>-7.4809018522500992E-2</v>
      </c>
    </row>
    <row r="198" spans="1:28" x14ac:dyDescent="0.25">
      <c r="A198" s="65" t="s">
        <v>481</v>
      </c>
      <c r="B198" s="41" t="s">
        <v>229</v>
      </c>
      <c r="C198" s="84" t="s">
        <v>458</v>
      </c>
      <c r="D198" s="84"/>
      <c r="E198" s="84"/>
      <c r="F198" s="84"/>
      <c r="G198" s="39">
        <v>60309680</v>
      </c>
      <c r="H198" s="39">
        <v>15631151.91078857</v>
      </c>
      <c r="I198" s="39">
        <v>441085.01278099505</v>
      </c>
      <c r="J198" s="66">
        <f t="shared" si="31"/>
        <v>76381916.92356956</v>
      </c>
      <c r="K198" s="50"/>
      <c r="L198" s="55">
        <v>60309680</v>
      </c>
      <c r="M198" s="56">
        <v>16072236.923569571</v>
      </c>
      <c r="N198" s="56">
        <v>76381916.923569575</v>
      </c>
      <c r="O198" s="56">
        <f t="shared" si="28"/>
        <v>0</v>
      </c>
      <c r="P198" s="56">
        <f t="shared" si="29"/>
        <v>6.577465683221817E-9</v>
      </c>
      <c r="Q198" s="57">
        <f t="shared" si="30"/>
        <v>0</v>
      </c>
      <c r="R198">
        <v>195</v>
      </c>
      <c r="S198" t="s">
        <v>458</v>
      </c>
      <c r="T198">
        <v>60309680</v>
      </c>
      <c r="U198">
        <v>15631151.91</v>
      </c>
      <c r="V198">
        <v>441085.01</v>
      </c>
      <c r="W198">
        <v>76381917</v>
      </c>
      <c r="X198" t="b">
        <f t="shared" si="32"/>
        <v>1</v>
      </c>
      <c r="Y198" s="46">
        <f t="shared" si="33"/>
        <v>0</v>
      </c>
      <c r="Z198" s="46">
        <f t="shared" si="34"/>
        <v>-7.8856945037841797E-4</v>
      </c>
      <c r="AA198" s="46">
        <f t="shared" si="35"/>
        <v>-2.780995040666312E-3</v>
      </c>
      <c r="AB198" s="46">
        <f t="shared" si="36"/>
        <v>7.6430439949035645E-2</v>
      </c>
    </row>
    <row r="199" spans="1:28" x14ac:dyDescent="0.25">
      <c r="A199" s="65" t="s">
        <v>481</v>
      </c>
      <c r="B199" s="41" t="s">
        <v>230</v>
      </c>
      <c r="C199" s="84" t="s">
        <v>459</v>
      </c>
      <c r="D199" s="84"/>
      <c r="E199" s="84"/>
      <c r="F199" s="84"/>
      <c r="G199" s="39">
        <v>1590368</v>
      </c>
      <c r="H199" s="39">
        <v>337181.60330202413</v>
      </c>
      <c r="I199" s="39">
        <v>968504.35681052506</v>
      </c>
      <c r="J199" s="66">
        <f t="shared" si="31"/>
        <v>2896053.9601125494</v>
      </c>
      <c r="K199" s="50"/>
      <c r="L199" s="55">
        <v>1590368</v>
      </c>
      <c r="M199" s="56">
        <v>1305685.9601125496</v>
      </c>
      <c r="N199" s="56">
        <v>2896053.9601125498</v>
      </c>
      <c r="O199" s="56">
        <f t="shared" si="28"/>
        <v>0</v>
      </c>
      <c r="P199" s="56">
        <f t="shared" si="29"/>
        <v>0</v>
      </c>
      <c r="Q199" s="57">
        <f t="shared" si="30"/>
        <v>0</v>
      </c>
      <c r="R199">
        <v>196</v>
      </c>
      <c r="S199" t="s">
        <v>459</v>
      </c>
      <c r="T199">
        <v>1590368</v>
      </c>
      <c r="U199">
        <v>337181.6</v>
      </c>
      <c r="V199">
        <v>968504.36</v>
      </c>
      <c r="W199">
        <v>2896054</v>
      </c>
      <c r="X199" t="b">
        <f t="shared" si="32"/>
        <v>1</v>
      </c>
      <c r="Y199" s="46">
        <f t="shared" si="33"/>
        <v>0</v>
      </c>
      <c r="Z199" s="46">
        <f t="shared" si="34"/>
        <v>-3.3020241535268724E-3</v>
      </c>
      <c r="AA199" s="46">
        <f t="shared" si="35"/>
        <v>3.1894749263301492E-3</v>
      </c>
      <c r="AB199" s="46">
        <f t="shared" si="36"/>
        <v>3.9887450635433197E-2</v>
      </c>
    </row>
    <row r="200" spans="1:28" x14ac:dyDescent="0.25">
      <c r="A200" s="65" t="s">
        <v>481</v>
      </c>
      <c r="B200" s="41" t="s">
        <v>231</v>
      </c>
      <c r="C200" s="84" t="s">
        <v>460</v>
      </c>
      <c r="D200" s="84"/>
      <c r="E200" s="84"/>
      <c r="F200" s="84"/>
      <c r="G200" s="39">
        <v>46926312</v>
      </c>
      <c r="H200" s="39">
        <v>9463973.5615750588</v>
      </c>
      <c r="I200" s="39">
        <v>1240240.6867733037</v>
      </c>
      <c r="J200" s="66">
        <f t="shared" si="31"/>
        <v>57630526.248348355</v>
      </c>
      <c r="K200" s="50"/>
      <c r="L200" s="55">
        <v>46926312</v>
      </c>
      <c r="M200" s="56">
        <v>10704214.248348366</v>
      </c>
      <c r="N200" s="56">
        <v>57630526.24834837</v>
      </c>
      <c r="O200" s="56">
        <f t="shared" si="28"/>
        <v>0</v>
      </c>
      <c r="P200" s="56">
        <f t="shared" si="29"/>
        <v>3.9581209421157837E-9</v>
      </c>
      <c r="Q200" s="57">
        <f t="shared" si="30"/>
        <v>0</v>
      </c>
      <c r="R200">
        <v>197</v>
      </c>
      <c r="S200" t="s">
        <v>460</v>
      </c>
      <c r="T200">
        <v>46926312</v>
      </c>
      <c r="U200">
        <v>9463973.5600000005</v>
      </c>
      <c r="V200">
        <v>1240240.69</v>
      </c>
      <c r="W200">
        <v>57630526</v>
      </c>
      <c r="X200" t="b">
        <f t="shared" si="32"/>
        <v>1</v>
      </c>
      <c r="Y200" s="46">
        <f t="shared" si="33"/>
        <v>0</v>
      </c>
      <c r="Z200" s="46">
        <f t="shared" si="34"/>
        <v>-1.575058326125145E-3</v>
      </c>
      <c r="AA200" s="46">
        <f t="shared" si="35"/>
        <v>3.2266962807625532E-3</v>
      </c>
      <c r="AB200" s="46">
        <f t="shared" si="36"/>
        <v>-0.24834835529327393</v>
      </c>
    </row>
    <row r="201" spans="1:28" x14ac:dyDescent="0.25">
      <c r="A201" s="65" t="s">
        <v>481</v>
      </c>
      <c r="B201" s="41" t="s">
        <v>232</v>
      </c>
      <c r="C201" s="84" t="s">
        <v>461</v>
      </c>
      <c r="D201" s="84"/>
      <c r="E201" s="84"/>
      <c r="F201" s="84"/>
      <c r="G201" s="39">
        <v>1745280</v>
      </c>
      <c r="H201" s="39">
        <v>594087.85279218166</v>
      </c>
      <c r="I201" s="39">
        <v>611304.1640906703</v>
      </c>
      <c r="J201" s="66">
        <f t="shared" si="31"/>
        <v>2950672.0168828517</v>
      </c>
      <c r="K201" s="50"/>
      <c r="L201" s="55">
        <v>1745280</v>
      </c>
      <c r="M201" s="56">
        <v>1205392.0168828524</v>
      </c>
      <c r="N201" s="56">
        <v>2950672.0168828527</v>
      </c>
      <c r="O201" s="56">
        <f t="shared" si="28"/>
        <v>0</v>
      </c>
      <c r="P201" s="56">
        <f t="shared" si="29"/>
        <v>0</v>
      </c>
      <c r="Q201" s="57">
        <f t="shared" si="30"/>
        <v>0</v>
      </c>
      <c r="R201">
        <v>198</v>
      </c>
      <c r="S201" t="s">
        <v>461</v>
      </c>
      <c r="T201">
        <v>1745280</v>
      </c>
      <c r="U201">
        <v>594087.85</v>
      </c>
      <c r="V201">
        <v>611304.16</v>
      </c>
      <c r="W201">
        <v>2950672</v>
      </c>
      <c r="X201" t="b">
        <f t="shared" si="32"/>
        <v>1</v>
      </c>
      <c r="Y201" s="46">
        <f t="shared" si="33"/>
        <v>0</v>
      </c>
      <c r="Z201" s="46">
        <f t="shared" si="34"/>
        <v>-2.7921816799789667E-3</v>
      </c>
      <c r="AA201" s="46">
        <f t="shared" si="35"/>
        <v>-4.0906702633947134E-3</v>
      </c>
      <c r="AB201" s="46">
        <f t="shared" si="36"/>
        <v>-1.6882851719856262E-2</v>
      </c>
    </row>
    <row r="202" spans="1:28" x14ac:dyDescent="0.25">
      <c r="A202" s="65" t="s">
        <v>481</v>
      </c>
      <c r="B202" s="41" t="s">
        <v>233</v>
      </c>
      <c r="C202" s="84" t="s">
        <v>462</v>
      </c>
      <c r="D202" s="84"/>
      <c r="E202" s="84"/>
      <c r="F202" s="84"/>
      <c r="G202" s="39">
        <v>57863161</v>
      </c>
      <c r="H202" s="39">
        <v>5792242.1577731883</v>
      </c>
      <c r="I202" s="39">
        <v>1537676.0992593465</v>
      </c>
      <c r="J202" s="66">
        <f t="shared" si="31"/>
        <v>65193079.257032536</v>
      </c>
      <c r="K202" s="50"/>
      <c r="L202" s="55">
        <v>57863161</v>
      </c>
      <c r="M202" s="56">
        <v>7329918.2570325378</v>
      </c>
      <c r="N202" s="56">
        <v>65193079.257032536</v>
      </c>
      <c r="O202" s="56">
        <f t="shared" si="28"/>
        <v>0</v>
      </c>
      <c r="P202" s="56">
        <f t="shared" si="29"/>
        <v>3.0267983675003052E-9</v>
      </c>
      <c r="Q202" s="57">
        <f t="shared" si="30"/>
        <v>0</v>
      </c>
      <c r="R202">
        <v>199</v>
      </c>
      <c r="S202" t="s">
        <v>462</v>
      </c>
      <c r="T202">
        <v>57863161</v>
      </c>
      <c r="U202">
        <v>5792242.1600000001</v>
      </c>
      <c r="V202">
        <v>1537676.1</v>
      </c>
      <c r="W202">
        <v>65193079</v>
      </c>
      <c r="X202" t="b">
        <f t="shared" si="32"/>
        <v>1</v>
      </c>
      <c r="Y202" s="46">
        <f t="shared" si="33"/>
        <v>0</v>
      </c>
      <c r="Z202" s="46">
        <f t="shared" si="34"/>
        <v>2.2268118336796761E-3</v>
      </c>
      <c r="AA202" s="46">
        <f t="shared" si="35"/>
        <v>7.4065360240638256E-4</v>
      </c>
      <c r="AB202" s="46">
        <f t="shared" si="36"/>
        <v>-0.25703253597021103</v>
      </c>
    </row>
    <row r="203" spans="1:28" x14ac:dyDescent="0.25">
      <c r="A203" s="65" t="s">
        <v>481</v>
      </c>
      <c r="B203" s="41" t="s">
        <v>234</v>
      </c>
      <c r="C203" s="84" t="s">
        <v>463</v>
      </c>
      <c r="D203" s="84"/>
      <c r="E203" s="84"/>
      <c r="F203" s="84"/>
      <c r="G203" s="39">
        <v>5274783</v>
      </c>
      <c r="H203" s="39">
        <v>1052717.2290895719</v>
      </c>
      <c r="I203" s="39">
        <v>1129402.3875638156</v>
      </c>
      <c r="J203" s="66">
        <f t="shared" si="31"/>
        <v>7456902.6166533874</v>
      </c>
      <c r="K203" s="50"/>
      <c r="L203" s="55">
        <v>5274783</v>
      </c>
      <c r="M203" s="56">
        <v>2182119.6166533884</v>
      </c>
      <c r="N203" s="56">
        <v>7456902.6166533884</v>
      </c>
      <c r="O203" s="56">
        <f t="shared" si="28"/>
        <v>0</v>
      </c>
      <c r="P203" s="56">
        <f t="shared" si="29"/>
        <v>0</v>
      </c>
      <c r="Q203" s="57">
        <f t="shared" si="30"/>
        <v>0</v>
      </c>
      <c r="R203">
        <v>200</v>
      </c>
      <c r="S203" t="s">
        <v>463</v>
      </c>
      <c r="T203">
        <v>5274783</v>
      </c>
      <c r="U203">
        <v>1052717.23</v>
      </c>
      <c r="V203">
        <v>1129402.3899999999</v>
      </c>
      <c r="W203">
        <v>7456903</v>
      </c>
      <c r="X203" t="b">
        <f t="shared" si="32"/>
        <v>1</v>
      </c>
      <c r="Y203" s="46">
        <f t="shared" si="33"/>
        <v>0</v>
      </c>
      <c r="Z203" s="46">
        <f t="shared" si="34"/>
        <v>9.104281198233366E-4</v>
      </c>
      <c r="AA203" s="46">
        <f t="shared" si="35"/>
        <v>2.436184324324131E-3</v>
      </c>
      <c r="AB203" s="46">
        <f t="shared" si="36"/>
        <v>0.3833466125652194</v>
      </c>
    </row>
    <row r="204" spans="1:28" x14ac:dyDescent="0.25">
      <c r="A204" s="65" t="s">
        <v>481</v>
      </c>
      <c r="B204" s="41" t="s">
        <v>235</v>
      </c>
      <c r="C204" s="84" t="s">
        <v>464</v>
      </c>
      <c r="D204" s="84"/>
      <c r="E204" s="84"/>
      <c r="F204" s="84"/>
      <c r="G204" s="39">
        <v>2462309</v>
      </c>
      <c r="H204" s="39">
        <v>934010.40722132986</v>
      </c>
      <c r="I204" s="39">
        <v>451867.30328361806</v>
      </c>
      <c r="J204" s="66">
        <f t="shared" si="31"/>
        <v>3848186.7105049482</v>
      </c>
      <c r="K204" s="50"/>
      <c r="L204" s="55">
        <v>2462309</v>
      </c>
      <c r="M204" s="56">
        <v>1385877.7105049484</v>
      </c>
      <c r="N204" s="56">
        <v>3848186.7105049486</v>
      </c>
      <c r="O204" s="56">
        <f t="shared" si="28"/>
        <v>0</v>
      </c>
      <c r="P204" s="56">
        <f t="shared" si="29"/>
        <v>4.6566128730773926E-10</v>
      </c>
      <c r="Q204" s="57">
        <f t="shared" si="30"/>
        <v>0</v>
      </c>
      <c r="R204">
        <v>201</v>
      </c>
      <c r="S204" t="s">
        <v>464</v>
      </c>
      <c r="T204">
        <v>2462309</v>
      </c>
      <c r="U204">
        <v>934010.41</v>
      </c>
      <c r="V204">
        <v>451867.3</v>
      </c>
      <c r="W204">
        <v>3848187</v>
      </c>
      <c r="X204" t="b">
        <f t="shared" si="32"/>
        <v>1</v>
      </c>
      <c r="Y204" s="46">
        <f t="shared" si="33"/>
        <v>0</v>
      </c>
      <c r="Z204" s="46">
        <f t="shared" si="34"/>
        <v>2.7786701684817672E-3</v>
      </c>
      <c r="AA204" s="46">
        <f t="shared" si="35"/>
        <v>-3.2836180762387812E-3</v>
      </c>
      <c r="AB204" s="46">
        <f t="shared" si="36"/>
        <v>0.28949505183845758</v>
      </c>
    </row>
    <row r="205" spans="1:28" x14ac:dyDescent="0.25">
      <c r="A205" s="65" t="s">
        <v>481</v>
      </c>
      <c r="B205" s="41" t="s">
        <v>236</v>
      </c>
      <c r="C205" s="84" t="s">
        <v>465</v>
      </c>
      <c r="D205" s="84"/>
      <c r="E205" s="84"/>
      <c r="F205" s="84"/>
      <c r="G205" s="39">
        <v>21315215</v>
      </c>
      <c r="H205" s="39">
        <v>2924306.6549121933</v>
      </c>
      <c r="I205" s="39">
        <v>864238.02104053181</v>
      </c>
      <c r="J205" s="66">
        <f t="shared" si="31"/>
        <v>25103759.675952725</v>
      </c>
      <c r="K205" s="50"/>
      <c r="L205" s="55">
        <v>21315215</v>
      </c>
      <c r="M205" s="56">
        <v>3788544.6759527265</v>
      </c>
      <c r="N205" s="56">
        <v>25103759.675952729</v>
      </c>
      <c r="O205" s="56">
        <f t="shared" si="28"/>
        <v>0</v>
      </c>
      <c r="P205" s="56">
        <f t="shared" si="29"/>
        <v>1.3969838619232178E-9</v>
      </c>
      <c r="Q205" s="57">
        <f t="shared" si="30"/>
        <v>0</v>
      </c>
      <c r="R205">
        <v>202</v>
      </c>
      <c r="S205" t="s">
        <v>465</v>
      </c>
      <c r="T205">
        <v>21315215</v>
      </c>
      <c r="U205">
        <v>2924306.65</v>
      </c>
      <c r="V205">
        <v>864238.02</v>
      </c>
      <c r="W205">
        <v>25103760</v>
      </c>
      <c r="X205" t="b">
        <f t="shared" si="32"/>
        <v>1</v>
      </c>
      <c r="Y205" s="46">
        <f t="shared" si="33"/>
        <v>0</v>
      </c>
      <c r="Z205" s="46">
        <f t="shared" si="34"/>
        <v>-4.9121933989226818E-3</v>
      </c>
      <c r="AA205" s="46">
        <f t="shared" si="35"/>
        <v>-1.0405317880213261E-3</v>
      </c>
      <c r="AB205" s="46">
        <f t="shared" si="36"/>
        <v>0.3240472748875618</v>
      </c>
    </row>
    <row r="206" spans="1:28" x14ac:dyDescent="0.25">
      <c r="A206" s="65" t="s">
        <v>481</v>
      </c>
      <c r="B206" s="41" t="s">
        <v>237</v>
      </c>
      <c r="C206" s="84" t="s">
        <v>466</v>
      </c>
      <c r="D206" s="84"/>
      <c r="E206" s="84"/>
      <c r="F206" s="84"/>
      <c r="G206" s="39">
        <v>9312761</v>
      </c>
      <c r="H206" s="39">
        <v>2229325.6476897798</v>
      </c>
      <c r="I206" s="39">
        <v>707376.89928688272</v>
      </c>
      <c r="J206" s="66">
        <f t="shared" si="31"/>
        <v>12249463.546976663</v>
      </c>
      <c r="K206" s="50"/>
      <c r="L206" s="55">
        <v>9312761</v>
      </c>
      <c r="M206" s="56">
        <v>2936702.5469766636</v>
      </c>
      <c r="N206" s="56">
        <v>12249463.546976663</v>
      </c>
      <c r="O206" s="56">
        <f t="shared" si="28"/>
        <v>0</v>
      </c>
      <c r="P206" s="56">
        <f t="shared" si="29"/>
        <v>1.1641532182693481E-9</v>
      </c>
      <c r="Q206" s="57">
        <f t="shared" si="30"/>
        <v>0</v>
      </c>
      <c r="R206">
        <v>203</v>
      </c>
      <c r="S206" t="s">
        <v>466</v>
      </c>
      <c r="T206">
        <v>9312761</v>
      </c>
      <c r="U206">
        <v>2229325.65</v>
      </c>
      <c r="V206">
        <v>707376.9</v>
      </c>
      <c r="W206">
        <v>12249464</v>
      </c>
      <c r="X206" t="b">
        <f t="shared" si="32"/>
        <v>1</v>
      </c>
      <c r="Y206" s="46">
        <f t="shared" si="33"/>
        <v>0</v>
      </c>
      <c r="Z206" s="46">
        <f t="shared" si="34"/>
        <v>2.3102201521396637E-3</v>
      </c>
      <c r="AA206" s="46">
        <f t="shared" si="35"/>
        <v>7.1311730425804853E-4</v>
      </c>
      <c r="AB206" s="46">
        <f t="shared" si="36"/>
        <v>0.45302333682775497</v>
      </c>
    </row>
    <row r="207" spans="1:28" x14ac:dyDescent="0.25">
      <c r="A207" s="65" t="s">
        <v>481</v>
      </c>
      <c r="B207" s="41" t="s">
        <v>238</v>
      </c>
      <c r="C207" s="84" t="s">
        <v>467</v>
      </c>
      <c r="D207" s="84"/>
      <c r="E207" s="84"/>
      <c r="F207" s="84"/>
      <c r="G207" s="39">
        <v>6182908</v>
      </c>
      <c r="H207" s="39">
        <v>1666162.5804274459</v>
      </c>
      <c r="I207" s="39">
        <v>915510.58586781041</v>
      </c>
      <c r="J207" s="66">
        <f t="shared" si="31"/>
        <v>8764581.1662952565</v>
      </c>
      <c r="K207" s="50"/>
      <c r="L207" s="55">
        <v>6182908</v>
      </c>
      <c r="M207" s="56">
        <v>2581673.1662952574</v>
      </c>
      <c r="N207" s="56">
        <v>8764581.1662952565</v>
      </c>
      <c r="O207" s="56">
        <f t="shared" ref="O207:O220" si="37">L207-G207</f>
        <v>0</v>
      </c>
      <c r="P207" s="56">
        <f t="shared" ref="P207:P220" si="38">M207-H207-I207</f>
        <v>1.0477378964424133E-9</v>
      </c>
      <c r="Q207" s="57">
        <f t="shared" ref="Q207:Q220" si="39">N207-J207</f>
        <v>0</v>
      </c>
      <c r="R207">
        <v>204</v>
      </c>
      <c r="S207" t="s">
        <v>467</v>
      </c>
      <c r="T207">
        <v>6182908</v>
      </c>
      <c r="U207">
        <v>1666162.58</v>
      </c>
      <c r="V207">
        <v>915510.59</v>
      </c>
      <c r="W207">
        <v>8764581</v>
      </c>
      <c r="X207" t="b">
        <f t="shared" si="32"/>
        <v>1</v>
      </c>
      <c r="Y207" s="46">
        <f t="shared" si="33"/>
        <v>0</v>
      </c>
      <c r="Z207" s="46">
        <f t="shared" si="34"/>
        <v>-4.2744586244225502E-4</v>
      </c>
      <c r="AA207" s="46">
        <f t="shared" si="35"/>
        <v>4.132189555093646E-3</v>
      </c>
      <c r="AB207" s="46">
        <f t="shared" si="36"/>
        <v>-0.16629525646567345</v>
      </c>
    </row>
    <row r="208" spans="1:28" x14ac:dyDescent="0.25">
      <c r="A208" s="65" t="s">
        <v>481</v>
      </c>
      <c r="B208" s="41" t="s">
        <v>239</v>
      </c>
      <c r="C208" s="84" t="s">
        <v>468</v>
      </c>
      <c r="D208" s="84"/>
      <c r="E208" s="84"/>
      <c r="F208" s="84"/>
      <c r="G208" s="39">
        <v>13277879</v>
      </c>
      <c r="H208" s="39">
        <v>3788723.1070940923</v>
      </c>
      <c r="I208" s="39">
        <v>960346.35655594012</v>
      </c>
      <c r="J208" s="66">
        <f t="shared" si="31"/>
        <v>18026948.463650033</v>
      </c>
      <c r="K208" s="50"/>
      <c r="L208" s="55">
        <v>13277879</v>
      </c>
      <c r="M208" s="56">
        <v>4749069.4636500338</v>
      </c>
      <c r="N208" s="56">
        <v>18026948.463650033</v>
      </c>
      <c r="O208" s="56">
        <f t="shared" si="37"/>
        <v>0</v>
      </c>
      <c r="P208" s="56">
        <f t="shared" si="38"/>
        <v>1.3969838619232178E-9</v>
      </c>
      <c r="Q208" s="57">
        <f t="shared" si="39"/>
        <v>0</v>
      </c>
      <c r="R208">
        <v>205</v>
      </c>
      <c r="S208" t="s">
        <v>468</v>
      </c>
      <c r="T208">
        <v>13277879</v>
      </c>
      <c r="U208">
        <v>3788723.11</v>
      </c>
      <c r="V208">
        <v>960346.36</v>
      </c>
      <c r="W208">
        <v>18026948</v>
      </c>
      <c r="X208" t="b">
        <f t="shared" si="32"/>
        <v>1</v>
      </c>
      <c r="Y208" s="46">
        <f t="shared" si="33"/>
        <v>0</v>
      </c>
      <c r="Z208" s="46">
        <f t="shared" si="34"/>
        <v>2.9059075750410557E-3</v>
      </c>
      <c r="AA208" s="46">
        <f t="shared" si="35"/>
        <v>3.4440598683431745E-3</v>
      </c>
      <c r="AB208" s="46">
        <f t="shared" si="36"/>
        <v>-0.46365003287792206</v>
      </c>
    </row>
    <row r="209" spans="1:28" x14ac:dyDescent="0.25">
      <c r="A209" s="65" t="s">
        <v>481</v>
      </c>
      <c r="B209" s="41" t="s">
        <v>240</v>
      </c>
      <c r="C209" s="84" t="s">
        <v>469</v>
      </c>
      <c r="D209" s="84"/>
      <c r="E209" s="84"/>
      <c r="F209" s="84"/>
      <c r="G209" s="39">
        <v>5114135</v>
      </c>
      <c r="H209" s="39">
        <v>1336467.6546651996</v>
      </c>
      <c r="I209" s="39">
        <v>611419.93856518727</v>
      </c>
      <c r="J209" s="66">
        <f t="shared" si="31"/>
        <v>7062022.5932303872</v>
      </c>
      <c r="K209" s="50"/>
      <c r="L209" s="55">
        <v>5114135</v>
      </c>
      <c r="M209" s="56">
        <v>1947887.5932303877</v>
      </c>
      <c r="N209" s="56">
        <v>7062022.5932303872</v>
      </c>
      <c r="O209" s="56">
        <f t="shared" si="37"/>
        <v>0</v>
      </c>
      <c r="P209" s="56">
        <f t="shared" si="38"/>
        <v>0</v>
      </c>
      <c r="Q209" s="57">
        <f t="shared" si="39"/>
        <v>0</v>
      </c>
      <c r="R209">
        <v>206</v>
      </c>
      <c r="S209" t="s">
        <v>469</v>
      </c>
      <c r="T209">
        <v>5114135</v>
      </c>
      <c r="U209">
        <v>1336467.6499999999</v>
      </c>
      <c r="V209">
        <v>611419.93999999994</v>
      </c>
      <c r="W209">
        <v>7062023</v>
      </c>
      <c r="X209" t="b">
        <f t="shared" si="32"/>
        <v>1</v>
      </c>
      <c r="Y209" s="46">
        <f t="shared" si="33"/>
        <v>0</v>
      </c>
      <c r="Z209" s="46">
        <f t="shared" si="34"/>
        <v>-4.6651996672153473E-3</v>
      </c>
      <c r="AA209" s="46">
        <f t="shared" si="35"/>
        <v>1.4348126715049148E-3</v>
      </c>
      <c r="AB209" s="46">
        <f t="shared" si="36"/>
        <v>0.40676961280405521</v>
      </c>
    </row>
    <row r="210" spans="1:28" x14ac:dyDescent="0.25">
      <c r="A210" s="65" t="s">
        <v>481</v>
      </c>
      <c r="B210" s="41" t="s">
        <v>241</v>
      </c>
      <c r="C210" s="84" t="s">
        <v>470</v>
      </c>
      <c r="D210" s="84"/>
      <c r="E210" s="84"/>
      <c r="F210" s="84"/>
      <c r="G210" s="39">
        <v>63074026</v>
      </c>
      <c r="H210" s="39">
        <v>7662193.7701199567</v>
      </c>
      <c r="I210" s="39">
        <v>1082496.8671207898</v>
      </c>
      <c r="J210" s="66">
        <f t="shared" si="31"/>
        <v>71818716.637240738</v>
      </c>
      <c r="K210" s="50"/>
      <c r="L210" s="55">
        <v>63074026</v>
      </c>
      <c r="M210" s="56">
        <v>8744690.6372407489</v>
      </c>
      <c r="N210" s="56">
        <v>71818716.637240753</v>
      </c>
      <c r="O210" s="56">
        <f t="shared" si="37"/>
        <v>0</v>
      </c>
      <c r="P210" s="56">
        <f t="shared" si="38"/>
        <v>2.3283064365386963E-9</v>
      </c>
      <c r="Q210" s="57">
        <f t="shared" si="39"/>
        <v>0</v>
      </c>
      <c r="R210">
        <v>207</v>
      </c>
      <c r="S210" t="s">
        <v>470</v>
      </c>
      <c r="T210">
        <v>63074026</v>
      </c>
      <c r="U210">
        <v>7662193.7699999996</v>
      </c>
      <c r="V210">
        <v>1082496.8700000001</v>
      </c>
      <c r="W210">
        <v>71818717</v>
      </c>
      <c r="X210" t="b">
        <f t="shared" si="32"/>
        <v>1</v>
      </c>
      <c r="Y210" s="46">
        <f t="shared" si="33"/>
        <v>0</v>
      </c>
      <c r="Z210" s="46">
        <f t="shared" si="34"/>
        <v>-1.1995714157819748E-4</v>
      </c>
      <c r="AA210" s="46">
        <f t="shared" si="35"/>
        <v>2.8792102821171284E-3</v>
      </c>
      <c r="AB210" s="46">
        <f t="shared" si="36"/>
        <v>0.36275926232337952</v>
      </c>
    </row>
    <row r="211" spans="1:28" x14ac:dyDescent="0.25">
      <c r="A211" s="65" t="s">
        <v>481</v>
      </c>
      <c r="B211" s="41" t="s">
        <v>242</v>
      </c>
      <c r="C211" s="84" t="s">
        <v>471</v>
      </c>
      <c r="D211" s="84"/>
      <c r="E211" s="84"/>
      <c r="F211" s="84"/>
      <c r="G211" s="39">
        <v>59453374</v>
      </c>
      <c r="H211" s="39">
        <v>8631011.3774828017</v>
      </c>
      <c r="I211" s="39">
        <v>1100565.792291224</v>
      </c>
      <c r="J211" s="66">
        <f t="shared" si="31"/>
        <v>69184951.169774026</v>
      </c>
      <c r="K211" s="50"/>
      <c r="L211" s="55">
        <v>59453374</v>
      </c>
      <c r="M211" s="56">
        <v>9731577.1697740294</v>
      </c>
      <c r="N211" s="56">
        <v>69184951.169774026</v>
      </c>
      <c r="O211" s="56">
        <f t="shared" si="37"/>
        <v>0</v>
      </c>
      <c r="P211" s="56">
        <f t="shared" si="38"/>
        <v>3.7252902984619141E-9</v>
      </c>
      <c r="Q211" s="57">
        <f t="shared" si="39"/>
        <v>0</v>
      </c>
      <c r="R211">
        <v>208</v>
      </c>
      <c r="S211" t="s">
        <v>471</v>
      </c>
      <c r="T211">
        <v>59453374</v>
      </c>
      <c r="U211">
        <v>8631011.3800000008</v>
      </c>
      <c r="V211">
        <v>1100565.79</v>
      </c>
      <c r="W211">
        <v>69184951</v>
      </c>
      <c r="X211" t="b">
        <f t="shared" si="32"/>
        <v>1</v>
      </c>
      <c r="Y211" s="46">
        <f t="shared" si="33"/>
        <v>0</v>
      </c>
      <c r="Z211" s="46">
        <f t="shared" si="34"/>
        <v>2.5171991437673569E-3</v>
      </c>
      <c r="AA211" s="46">
        <f t="shared" si="35"/>
        <v>-2.2912239655852318E-3</v>
      </c>
      <c r="AB211" s="46">
        <f t="shared" si="36"/>
        <v>-0.16977402567863464</v>
      </c>
    </row>
    <row r="212" spans="1:28" x14ac:dyDescent="0.25">
      <c r="A212" s="65" t="s">
        <v>481</v>
      </c>
      <c r="B212" s="41" t="s">
        <v>243</v>
      </c>
      <c r="C212" s="84" t="s">
        <v>472</v>
      </c>
      <c r="D212" s="84"/>
      <c r="E212" s="84"/>
      <c r="F212" s="84"/>
      <c r="G212" s="39">
        <v>6195827</v>
      </c>
      <c r="H212" s="39">
        <v>2297624.9302534182</v>
      </c>
      <c r="I212" s="39">
        <v>589807.80375056504</v>
      </c>
      <c r="J212" s="66">
        <f t="shared" si="31"/>
        <v>9083259.7340039834</v>
      </c>
      <c r="K212" s="50"/>
      <c r="L212" s="55">
        <v>6195827</v>
      </c>
      <c r="M212" s="56">
        <v>2887432.7340039844</v>
      </c>
      <c r="N212" s="56">
        <v>9083259.7340039853</v>
      </c>
      <c r="O212" s="56">
        <f t="shared" si="37"/>
        <v>0</v>
      </c>
      <c r="P212" s="56">
        <f t="shared" si="38"/>
        <v>1.1641532182693481E-9</v>
      </c>
      <c r="Q212" s="57">
        <f t="shared" si="39"/>
        <v>0</v>
      </c>
      <c r="R212">
        <v>209</v>
      </c>
      <c r="S212" t="s">
        <v>472</v>
      </c>
      <c r="T212">
        <v>6195827</v>
      </c>
      <c r="U212">
        <v>2297624.9300000002</v>
      </c>
      <c r="V212">
        <v>589807.80000000005</v>
      </c>
      <c r="W212">
        <v>9083260</v>
      </c>
      <c r="X212" t="b">
        <f t="shared" si="32"/>
        <v>1</v>
      </c>
      <c r="Y212" s="46">
        <f t="shared" si="33"/>
        <v>0</v>
      </c>
      <c r="Z212" s="46">
        <f t="shared" si="34"/>
        <v>-2.5341799482703209E-4</v>
      </c>
      <c r="AA212" s="46">
        <f t="shared" si="35"/>
        <v>-3.7505649961531162E-3</v>
      </c>
      <c r="AB212" s="46">
        <f t="shared" si="36"/>
        <v>0.26599601656198502</v>
      </c>
    </row>
    <row r="213" spans="1:28" x14ac:dyDescent="0.25">
      <c r="A213" s="65" t="s">
        <v>481</v>
      </c>
      <c r="B213" s="41" t="s">
        <v>244</v>
      </c>
      <c r="C213" s="84" t="s">
        <v>473</v>
      </c>
      <c r="D213" s="84"/>
      <c r="E213" s="84"/>
      <c r="F213" s="84"/>
      <c r="G213" s="39">
        <v>7798920</v>
      </c>
      <c r="H213" s="39">
        <v>1692109.0509414058</v>
      </c>
      <c r="I213" s="39">
        <v>537593.3260389932</v>
      </c>
      <c r="J213" s="66">
        <f t="shared" si="31"/>
        <v>10028622.3769804</v>
      </c>
      <c r="K213" s="50"/>
      <c r="L213" s="55">
        <v>7798920</v>
      </c>
      <c r="M213" s="56">
        <v>2229702.3769803997</v>
      </c>
      <c r="N213" s="56">
        <v>10028622.3769804</v>
      </c>
      <c r="O213" s="56">
        <f t="shared" si="37"/>
        <v>0</v>
      </c>
      <c r="P213" s="56">
        <f t="shared" si="38"/>
        <v>0</v>
      </c>
      <c r="Q213" s="57">
        <f t="shared" si="39"/>
        <v>0</v>
      </c>
      <c r="R213">
        <v>210</v>
      </c>
      <c r="S213" t="s">
        <v>473</v>
      </c>
      <c r="T213">
        <v>7798920</v>
      </c>
      <c r="U213">
        <v>1692109.05</v>
      </c>
      <c r="V213">
        <v>537593.32999999996</v>
      </c>
      <c r="W213">
        <v>10028622</v>
      </c>
      <c r="X213" t="b">
        <f t="shared" si="32"/>
        <v>1</v>
      </c>
      <c r="Y213" s="46">
        <f t="shared" si="33"/>
        <v>0</v>
      </c>
      <c r="Z213" s="46">
        <f t="shared" si="34"/>
        <v>-9.4140577130019665E-4</v>
      </c>
      <c r="AA213" s="46">
        <f t="shared" si="35"/>
        <v>3.9610067615285516E-3</v>
      </c>
      <c r="AB213" s="46">
        <f t="shared" si="36"/>
        <v>-0.37698039971292019</v>
      </c>
    </row>
    <row r="214" spans="1:28" x14ac:dyDescent="0.25">
      <c r="A214" s="65" t="s">
        <v>481</v>
      </c>
      <c r="B214" s="41" t="s">
        <v>245</v>
      </c>
      <c r="C214" s="84" t="s">
        <v>474</v>
      </c>
      <c r="D214" s="84"/>
      <c r="E214" s="84"/>
      <c r="F214" s="84"/>
      <c r="G214" s="39">
        <v>5596659</v>
      </c>
      <c r="H214" s="39">
        <v>1047371.8055235279</v>
      </c>
      <c r="I214" s="39">
        <v>867087.72614751675</v>
      </c>
      <c r="J214" s="66">
        <f t="shared" si="31"/>
        <v>7511118.5316710444</v>
      </c>
      <c r="K214" s="50"/>
      <c r="L214" s="55">
        <v>5596659</v>
      </c>
      <c r="M214" s="56">
        <v>1914459.5316710453</v>
      </c>
      <c r="N214" s="56">
        <v>7511118.5316710453</v>
      </c>
      <c r="O214" s="56">
        <f t="shared" si="37"/>
        <v>0</v>
      </c>
      <c r="P214" s="56">
        <f t="shared" si="38"/>
        <v>0</v>
      </c>
      <c r="Q214" s="57">
        <f t="shared" si="39"/>
        <v>0</v>
      </c>
      <c r="R214">
        <v>211</v>
      </c>
      <c r="S214" t="s">
        <v>474</v>
      </c>
      <c r="T214">
        <v>5596659</v>
      </c>
      <c r="U214">
        <v>1047371.81</v>
      </c>
      <c r="V214">
        <v>867087.73</v>
      </c>
      <c r="W214">
        <v>7511119</v>
      </c>
      <c r="X214" t="b">
        <f t="shared" si="32"/>
        <v>1</v>
      </c>
      <c r="Y214" s="46">
        <f t="shared" si="33"/>
        <v>0</v>
      </c>
      <c r="Z214" s="46">
        <f t="shared" si="34"/>
        <v>4.4764721533283591E-3</v>
      </c>
      <c r="AA214" s="46">
        <f t="shared" si="35"/>
        <v>3.8524832343682647E-3</v>
      </c>
      <c r="AB214" s="46">
        <f t="shared" si="36"/>
        <v>0.46832895558327436</v>
      </c>
    </row>
    <row r="215" spans="1:28" x14ac:dyDescent="0.25">
      <c r="A215" s="65" t="s">
        <v>481</v>
      </c>
      <c r="B215" s="41" t="s">
        <v>246</v>
      </c>
      <c r="C215" s="84" t="s">
        <v>475</v>
      </c>
      <c r="D215" s="84"/>
      <c r="E215" s="84"/>
      <c r="F215" s="84"/>
      <c r="G215" s="39">
        <v>25061305</v>
      </c>
      <c r="H215" s="39">
        <v>3475449.8948107404</v>
      </c>
      <c r="I215" s="39">
        <v>1021734.6520983917</v>
      </c>
      <c r="J215" s="66">
        <f t="shared" si="31"/>
        <v>29558489.546909131</v>
      </c>
      <c r="K215" s="50"/>
      <c r="L215" s="55">
        <v>25061305</v>
      </c>
      <c r="M215" s="56">
        <v>4497184.5469091339</v>
      </c>
      <c r="N215" s="56">
        <v>29558489.546909135</v>
      </c>
      <c r="O215" s="56">
        <f t="shared" si="37"/>
        <v>0</v>
      </c>
      <c r="P215" s="56">
        <f t="shared" si="38"/>
        <v>1.862645149230957E-9</v>
      </c>
      <c r="Q215" s="57">
        <f t="shared" si="39"/>
        <v>0</v>
      </c>
      <c r="R215">
        <v>212</v>
      </c>
      <c r="S215" t="s">
        <v>475</v>
      </c>
      <c r="T215">
        <v>25061305</v>
      </c>
      <c r="U215">
        <v>3475449.89</v>
      </c>
      <c r="V215">
        <v>1021734.65</v>
      </c>
      <c r="W215">
        <v>29558490</v>
      </c>
      <c r="X215" t="b">
        <f t="shared" si="32"/>
        <v>1</v>
      </c>
      <c r="Y215" s="46">
        <f t="shared" si="33"/>
        <v>0</v>
      </c>
      <c r="Z215" s="46">
        <f t="shared" si="34"/>
        <v>-4.810740239918232E-3</v>
      </c>
      <c r="AA215" s="46">
        <f t="shared" si="35"/>
        <v>-2.0983916474506259E-3</v>
      </c>
      <c r="AB215" s="46">
        <f t="shared" si="36"/>
        <v>0.45309086889028549</v>
      </c>
    </row>
    <row r="216" spans="1:28" x14ac:dyDescent="0.25">
      <c r="A216" s="65" t="s">
        <v>481</v>
      </c>
      <c r="B216" s="41" t="s">
        <v>247</v>
      </c>
      <c r="C216" s="84" t="s">
        <v>476</v>
      </c>
      <c r="D216" s="84"/>
      <c r="E216" s="84"/>
      <c r="F216" s="84"/>
      <c r="G216" s="39">
        <v>15264208</v>
      </c>
      <c r="H216" s="39">
        <v>3476899.733215238</v>
      </c>
      <c r="I216" s="39">
        <v>879532.08817113424</v>
      </c>
      <c r="J216" s="66">
        <f t="shared" si="31"/>
        <v>19620639.821386375</v>
      </c>
      <c r="K216" s="50"/>
      <c r="L216" s="55">
        <v>15264208</v>
      </c>
      <c r="M216" s="56">
        <v>4356431.8213863736</v>
      </c>
      <c r="N216" s="56">
        <v>19620639.821386375</v>
      </c>
      <c r="O216" s="56">
        <f t="shared" si="37"/>
        <v>0</v>
      </c>
      <c r="P216" s="56">
        <f t="shared" si="38"/>
        <v>1.3969838619232178E-9</v>
      </c>
      <c r="Q216" s="57">
        <f t="shared" si="39"/>
        <v>0</v>
      </c>
      <c r="R216">
        <v>213</v>
      </c>
      <c r="S216" t="s">
        <v>476</v>
      </c>
      <c r="T216">
        <v>15264208</v>
      </c>
      <c r="U216">
        <v>3476899.73</v>
      </c>
      <c r="V216">
        <v>879532.09</v>
      </c>
      <c r="W216">
        <v>19620640</v>
      </c>
      <c r="X216" t="b">
        <f t="shared" si="32"/>
        <v>1</v>
      </c>
      <c r="Y216" s="46">
        <f t="shared" si="33"/>
        <v>0</v>
      </c>
      <c r="Z216" s="46">
        <f t="shared" si="34"/>
        <v>-3.2152379862964153E-3</v>
      </c>
      <c r="AA216" s="46">
        <f t="shared" si="35"/>
        <v>1.8288657302036881E-3</v>
      </c>
      <c r="AB216" s="46">
        <f t="shared" si="36"/>
        <v>0.17861362546682358</v>
      </c>
    </row>
    <row r="217" spans="1:28" x14ac:dyDescent="0.25">
      <c r="A217" s="65" t="s">
        <v>481</v>
      </c>
      <c r="B217" s="41" t="s">
        <v>248</v>
      </c>
      <c r="C217" s="84" t="s">
        <v>477</v>
      </c>
      <c r="D217" s="84"/>
      <c r="E217" s="84"/>
      <c r="F217" s="84"/>
      <c r="G217" s="39">
        <v>9486182</v>
      </c>
      <c r="H217" s="39">
        <v>3001370.6748036644</v>
      </c>
      <c r="I217" s="39">
        <v>819014.90569999698</v>
      </c>
      <c r="J217" s="66">
        <f t="shared" si="31"/>
        <v>13306567.580503661</v>
      </c>
      <c r="K217" s="50"/>
      <c r="L217" s="55">
        <v>9486182</v>
      </c>
      <c r="M217" s="56">
        <v>3820385.5805036626</v>
      </c>
      <c r="N217" s="56">
        <v>13306567.580503661</v>
      </c>
      <c r="O217" s="56">
        <f t="shared" si="37"/>
        <v>0</v>
      </c>
      <c r="P217" s="56">
        <f t="shared" si="38"/>
        <v>1.1641532182693481E-9</v>
      </c>
      <c r="Q217" s="57">
        <f t="shared" si="39"/>
        <v>0</v>
      </c>
      <c r="R217">
        <v>214</v>
      </c>
      <c r="S217" t="s">
        <v>477</v>
      </c>
      <c r="T217">
        <v>9486182</v>
      </c>
      <c r="U217">
        <v>3001370.67</v>
      </c>
      <c r="V217">
        <v>819014.91</v>
      </c>
      <c r="W217">
        <v>13306567</v>
      </c>
      <c r="X217" t="b">
        <f t="shared" si="32"/>
        <v>1</v>
      </c>
      <c r="Y217" s="46">
        <f t="shared" si="33"/>
        <v>0</v>
      </c>
      <c r="Z217" s="46">
        <f t="shared" si="34"/>
        <v>-4.8036645166575909E-3</v>
      </c>
      <c r="AA217" s="46">
        <f t="shared" si="35"/>
        <v>4.3000030564144254E-3</v>
      </c>
      <c r="AB217" s="46">
        <f t="shared" si="36"/>
        <v>-0.58050366118550301</v>
      </c>
    </row>
    <row r="218" spans="1:28" x14ac:dyDescent="0.25">
      <c r="A218" s="65" t="s">
        <v>481</v>
      </c>
      <c r="B218" s="41" t="s">
        <v>249</v>
      </c>
      <c r="C218" s="84" t="s">
        <v>478</v>
      </c>
      <c r="D218" s="84"/>
      <c r="E218" s="84"/>
      <c r="F218" s="84"/>
      <c r="G218" s="39">
        <v>6573890</v>
      </c>
      <c r="H218" s="39">
        <v>1736051.6631649905</v>
      </c>
      <c r="I218" s="39">
        <v>604896.17980514979</v>
      </c>
      <c r="J218" s="66">
        <f t="shared" si="31"/>
        <v>8914837.8429701403</v>
      </c>
      <c r="K218" s="50"/>
      <c r="L218" s="55">
        <v>6573890</v>
      </c>
      <c r="M218" s="56">
        <v>2340947.8429701412</v>
      </c>
      <c r="N218" s="56">
        <v>8914837.8429701403</v>
      </c>
      <c r="O218" s="56">
        <f t="shared" si="37"/>
        <v>0</v>
      </c>
      <c r="P218" s="56">
        <f t="shared" si="38"/>
        <v>9.3132257461547852E-10</v>
      </c>
      <c r="Q218" s="57">
        <f t="shared" si="39"/>
        <v>0</v>
      </c>
      <c r="R218">
        <v>215</v>
      </c>
      <c r="S218" t="s">
        <v>478</v>
      </c>
      <c r="T218">
        <v>6573890</v>
      </c>
      <c r="U218">
        <v>1736051.66</v>
      </c>
      <c r="V218">
        <v>604896.18000000005</v>
      </c>
      <c r="W218">
        <v>8914837</v>
      </c>
      <c r="X218" t="b">
        <f t="shared" si="32"/>
        <v>1</v>
      </c>
      <c r="Y218" s="46">
        <f t="shared" si="33"/>
        <v>0</v>
      </c>
      <c r="Z218" s="46">
        <f t="shared" si="34"/>
        <v>-3.1649905722588301E-3</v>
      </c>
      <c r="AA218" s="46">
        <f t="shared" si="35"/>
        <v>1.9485026132315397E-4</v>
      </c>
      <c r="AB218" s="46">
        <f t="shared" si="36"/>
        <v>-0.84297014027833939</v>
      </c>
    </row>
    <row r="219" spans="1:28" x14ac:dyDescent="0.25">
      <c r="A219" s="65" t="s">
        <v>481</v>
      </c>
      <c r="B219" s="41" t="s">
        <v>250</v>
      </c>
      <c r="C219" s="84" t="s">
        <v>479</v>
      </c>
      <c r="D219" s="84"/>
      <c r="E219" s="84"/>
      <c r="F219" s="84"/>
      <c r="G219" s="39">
        <v>4595864</v>
      </c>
      <c r="H219" s="39">
        <v>1147922.7391172454</v>
      </c>
      <c r="I219" s="39">
        <v>625525.49592082051</v>
      </c>
      <c r="J219" s="66">
        <f t="shared" si="31"/>
        <v>6369312.2350380654</v>
      </c>
      <c r="K219" s="50"/>
      <c r="L219" s="55">
        <v>4595864</v>
      </c>
      <c r="M219" s="56">
        <v>1773448.2350380667</v>
      </c>
      <c r="N219" s="56">
        <v>6369312.2350380672</v>
      </c>
      <c r="O219" s="56">
        <f t="shared" si="37"/>
        <v>0</v>
      </c>
      <c r="P219" s="56">
        <f t="shared" si="38"/>
        <v>0</v>
      </c>
      <c r="Q219" s="57">
        <f t="shared" si="39"/>
        <v>0</v>
      </c>
      <c r="R219">
        <v>216</v>
      </c>
      <c r="S219" t="s">
        <v>479</v>
      </c>
      <c r="T219">
        <v>4595864</v>
      </c>
      <c r="U219">
        <v>1147922.74</v>
      </c>
      <c r="V219">
        <v>625525.5</v>
      </c>
      <c r="W219">
        <v>6369311</v>
      </c>
      <c r="X219" t="b">
        <f t="shared" si="32"/>
        <v>1</v>
      </c>
      <c r="Y219" s="46">
        <f t="shared" si="33"/>
        <v>0</v>
      </c>
      <c r="Z219" s="46">
        <f t="shared" si="34"/>
        <v>8.8275456801056862E-4</v>
      </c>
      <c r="AA219" s="46">
        <f t="shared" si="35"/>
        <v>4.0791794890537858E-3</v>
      </c>
      <c r="AB219" s="46">
        <f t="shared" si="36"/>
        <v>-1.2350380653515458</v>
      </c>
    </row>
    <row r="220" spans="1:28" ht="15.75" thickBot="1" x14ac:dyDescent="0.3">
      <c r="A220" s="67" t="s">
        <v>481</v>
      </c>
      <c r="B220" s="68" t="s">
        <v>251</v>
      </c>
      <c r="C220" s="161" t="s">
        <v>480</v>
      </c>
      <c r="D220" s="161"/>
      <c r="E220" s="161"/>
      <c r="F220" s="161"/>
      <c r="G220" s="69">
        <v>58826031</v>
      </c>
      <c r="H220" s="69">
        <v>12023581.872419538</v>
      </c>
      <c r="I220" s="69">
        <v>727772.09740765858</v>
      </c>
      <c r="J220" s="70">
        <f t="shared" si="31"/>
        <v>71577384.96982719</v>
      </c>
      <c r="K220" s="50"/>
      <c r="L220" s="58">
        <v>58826031</v>
      </c>
      <c r="M220" s="59">
        <v>12751353.969827201</v>
      </c>
      <c r="N220" s="59">
        <v>71577384.96982719</v>
      </c>
      <c r="O220" s="59">
        <f t="shared" si="37"/>
        <v>0</v>
      </c>
      <c r="P220" s="59">
        <f t="shared" si="38"/>
        <v>4.6566128730773926E-9</v>
      </c>
      <c r="Q220" s="60">
        <f t="shared" si="39"/>
        <v>0</v>
      </c>
      <c r="R220">
        <v>217</v>
      </c>
      <c r="S220" t="s">
        <v>480</v>
      </c>
      <c r="T220">
        <v>58826031</v>
      </c>
      <c r="U220">
        <v>12023581.869999999</v>
      </c>
      <c r="V220">
        <v>727772.1</v>
      </c>
      <c r="W220">
        <v>71577384</v>
      </c>
      <c r="X220" t="b">
        <f t="shared" si="32"/>
        <v>1</v>
      </c>
      <c r="Y220" s="46">
        <f t="shared" si="33"/>
        <v>0</v>
      </c>
      <c r="Z220" s="46">
        <f t="shared" si="34"/>
        <v>-2.4195387959480286E-3</v>
      </c>
      <c r="AA220" s="46">
        <f t="shared" si="35"/>
        <v>2.592341392301023E-3</v>
      </c>
      <c r="AB220" s="46">
        <f t="shared" si="36"/>
        <v>-0.96982719004154205</v>
      </c>
    </row>
    <row r="222" spans="1:28" x14ac:dyDescent="0.25">
      <c r="G222" s="46"/>
    </row>
    <row r="223" spans="1:28" x14ac:dyDescent="0.25">
      <c r="G223" s="46"/>
    </row>
    <row r="224" spans="1:28" x14ac:dyDescent="0.25">
      <c r="G224" s="46"/>
    </row>
  </sheetData>
  <autoFilter ref="A3:AB3"/>
  <mergeCells count="220">
    <mergeCell ref="L1:N1"/>
    <mergeCell ref="O1:Q1"/>
    <mergeCell ref="C141:F141"/>
    <mergeCell ref="C217:F217"/>
    <mergeCell ref="C218:F218"/>
    <mergeCell ref="C219:F219"/>
    <mergeCell ref="C220:F220"/>
    <mergeCell ref="C211:F211"/>
    <mergeCell ref="C212:F212"/>
    <mergeCell ref="C213:F213"/>
    <mergeCell ref="C214:F214"/>
    <mergeCell ref="C215:F215"/>
    <mergeCell ref="C216:F216"/>
    <mergeCell ref="C205:F205"/>
    <mergeCell ref="C206:F206"/>
    <mergeCell ref="C207:F207"/>
    <mergeCell ref="C208:F208"/>
    <mergeCell ref="C209:F209"/>
    <mergeCell ref="C210:F210"/>
    <mergeCell ref="C199:F199"/>
    <mergeCell ref="C200:F200"/>
    <mergeCell ref="C201:F201"/>
    <mergeCell ref="C202:F202"/>
    <mergeCell ref="C203:F203"/>
    <mergeCell ref="C204:F204"/>
    <mergeCell ref="C193:F193"/>
    <mergeCell ref="C194:F194"/>
    <mergeCell ref="C195:F195"/>
    <mergeCell ref="C196:F196"/>
    <mergeCell ref="C197:F197"/>
    <mergeCell ref="C198:F198"/>
    <mergeCell ref="C187:F187"/>
    <mergeCell ref="C188:F188"/>
    <mergeCell ref="C189:F189"/>
    <mergeCell ref="C190:F190"/>
    <mergeCell ref="C191:F191"/>
    <mergeCell ref="C192:F192"/>
    <mergeCell ref="C181:F181"/>
    <mergeCell ref="C182:F182"/>
    <mergeCell ref="C183:F183"/>
    <mergeCell ref="C184:F184"/>
    <mergeCell ref="C185:F185"/>
    <mergeCell ref="C186:F186"/>
    <mergeCell ref="C175:F175"/>
    <mergeCell ref="C176:F176"/>
    <mergeCell ref="C177:F177"/>
    <mergeCell ref="C178:F178"/>
    <mergeCell ref="C179:F179"/>
    <mergeCell ref="C180:F180"/>
    <mergeCell ref="C169:F169"/>
    <mergeCell ref="C170:F170"/>
    <mergeCell ref="C171:F171"/>
    <mergeCell ref="C172:F172"/>
    <mergeCell ref="C173:F173"/>
    <mergeCell ref="C174:F174"/>
    <mergeCell ref="C163:F163"/>
    <mergeCell ref="C164:F164"/>
    <mergeCell ref="C165:F165"/>
    <mergeCell ref="C166:F166"/>
    <mergeCell ref="C167:F167"/>
    <mergeCell ref="C168:F168"/>
    <mergeCell ref="C157:F157"/>
    <mergeCell ref="C158:F158"/>
    <mergeCell ref="C159:F159"/>
    <mergeCell ref="C160:F160"/>
    <mergeCell ref="C161:F161"/>
    <mergeCell ref="C162:F162"/>
    <mergeCell ref="C151:F151"/>
    <mergeCell ref="C152:F152"/>
    <mergeCell ref="C153:F153"/>
    <mergeCell ref="C154:F154"/>
    <mergeCell ref="C155:F155"/>
    <mergeCell ref="C156:F156"/>
    <mergeCell ref="C145:F145"/>
    <mergeCell ref="C146:F146"/>
    <mergeCell ref="C147:F147"/>
    <mergeCell ref="C148:F148"/>
    <mergeCell ref="C149:F149"/>
    <mergeCell ref="C150:F150"/>
    <mergeCell ref="C137:F137"/>
    <mergeCell ref="C138:F138"/>
    <mergeCell ref="C139:F139"/>
    <mergeCell ref="C140:F140"/>
    <mergeCell ref="C142:F142"/>
    <mergeCell ref="C143:F143"/>
    <mergeCell ref="C144:F144"/>
    <mergeCell ref="C131:F131"/>
    <mergeCell ref="C132:F132"/>
    <mergeCell ref="C133:F133"/>
    <mergeCell ref="C134:F134"/>
    <mergeCell ref="C135:F135"/>
    <mergeCell ref="C136:F136"/>
    <mergeCell ref="C125:F125"/>
    <mergeCell ref="C126:F126"/>
    <mergeCell ref="C127:F127"/>
    <mergeCell ref="C128:F128"/>
    <mergeCell ref="C129:F129"/>
    <mergeCell ref="C130:F130"/>
    <mergeCell ref="C119:F119"/>
    <mergeCell ref="C120:F120"/>
    <mergeCell ref="C121:F121"/>
    <mergeCell ref="C122:F122"/>
    <mergeCell ref="C123:F123"/>
    <mergeCell ref="C124:F124"/>
    <mergeCell ref="C113:F113"/>
    <mergeCell ref="C114:F114"/>
    <mergeCell ref="C115:F115"/>
    <mergeCell ref="C116:F116"/>
    <mergeCell ref="C117:F117"/>
    <mergeCell ref="C118:F118"/>
    <mergeCell ref="C107:F107"/>
    <mergeCell ref="C108:F108"/>
    <mergeCell ref="C109:F109"/>
    <mergeCell ref="C110:F110"/>
    <mergeCell ref="C111:F111"/>
    <mergeCell ref="C112:F112"/>
    <mergeCell ref="C101:F101"/>
    <mergeCell ref="C102:F102"/>
    <mergeCell ref="C103:F103"/>
    <mergeCell ref="C104:F104"/>
    <mergeCell ref="C105:F105"/>
    <mergeCell ref="C106:F106"/>
    <mergeCell ref="C95:F95"/>
    <mergeCell ref="C96:F96"/>
    <mergeCell ref="C97:F97"/>
    <mergeCell ref="C98:F98"/>
    <mergeCell ref="C99:F99"/>
    <mergeCell ref="C100:F100"/>
    <mergeCell ref="C89:F89"/>
    <mergeCell ref="C90:F90"/>
    <mergeCell ref="C91:F91"/>
    <mergeCell ref="C92:F92"/>
    <mergeCell ref="C93:F93"/>
    <mergeCell ref="C94:F94"/>
    <mergeCell ref="C83:F83"/>
    <mergeCell ref="C84:F84"/>
    <mergeCell ref="C85:F85"/>
    <mergeCell ref="C86:F86"/>
    <mergeCell ref="C87:F87"/>
    <mergeCell ref="C88:F88"/>
    <mergeCell ref="C77:F77"/>
    <mergeCell ref="C78:F78"/>
    <mergeCell ref="C79:F79"/>
    <mergeCell ref="C80:F80"/>
    <mergeCell ref="C81:F81"/>
    <mergeCell ref="C82:F82"/>
    <mergeCell ref="C71:F71"/>
    <mergeCell ref="C72:F72"/>
    <mergeCell ref="C73:F73"/>
    <mergeCell ref="C74:F74"/>
    <mergeCell ref="C75:F75"/>
    <mergeCell ref="C76:F76"/>
    <mergeCell ref="C65:F65"/>
    <mergeCell ref="C66:F66"/>
    <mergeCell ref="C67:F67"/>
    <mergeCell ref="C68:F68"/>
    <mergeCell ref="C69:F69"/>
    <mergeCell ref="C70:F70"/>
    <mergeCell ref="C58:F58"/>
    <mergeCell ref="C59:F59"/>
    <mergeCell ref="C61:F61"/>
    <mergeCell ref="C62:F62"/>
    <mergeCell ref="C63:F63"/>
    <mergeCell ref="C64:F64"/>
    <mergeCell ref="C60:F60"/>
    <mergeCell ref="C52:F52"/>
    <mergeCell ref="C53:F53"/>
    <mergeCell ref="C54:F54"/>
    <mergeCell ref="C55:F55"/>
    <mergeCell ref="C56:F56"/>
    <mergeCell ref="C57:F57"/>
    <mergeCell ref="C46:F46"/>
    <mergeCell ref="C47:F47"/>
    <mergeCell ref="C48:F48"/>
    <mergeCell ref="C49:F49"/>
    <mergeCell ref="C50:F50"/>
    <mergeCell ref="C51:F51"/>
    <mergeCell ref="C40:F40"/>
    <mergeCell ref="C41:F41"/>
    <mergeCell ref="C42:F42"/>
    <mergeCell ref="C43:F43"/>
    <mergeCell ref="C44:F44"/>
    <mergeCell ref="C45:F45"/>
    <mergeCell ref="C34:F34"/>
    <mergeCell ref="C35:F35"/>
    <mergeCell ref="C36:F36"/>
    <mergeCell ref="C37:F37"/>
    <mergeCell ref="C38:F38"/>
    <mergeCell ref="C39:F39"/>
    <mergeCell ref="C28:F28"/>
    <mergeCell ref="C29:F29"/>
    <mergeCell ref="C30:F30"/>
    <mergeCell ref="C31:F31"/>
    <mergeCell ref="C32:F32"/>
    <mergeCell ref="C33:F33"/>
    <mergeCell ref="C22:F22"/>
    <mergeCell ref="C23:F23"/>
    <mergeCell ref="C24:F24"/>
    <mergeCell ref="C25:F25"/>
    <mergeCell ref="C26:F26"/>
    <mergeCell ref="C27:F27"/>
    <mergeCell ref="C16:F16"/>
    <mergeCell ref="C17:F17"/>
    <mergeCell ref="C18:F18"/>
    <mergeCell ref="C19:F19"/>
    <mergeCell ref="C20:F20"/>
    <mergeCell ref="C21:F21"/>
    <mergeCell ref="C2:F2"/>
    <mergeCell ref="C10:F10"/>
    <mergeCell ref="C11:F11"/>
    <mergeCell ref="C12:F12"/>
    <mergeCell ref="C13:F13"/>
    <mergeCell ref="C14:F14"/>
    <mergeCell ref="C15:F15"/>
    <mergeCell ref="C4:F4"/>
    <mergeCell ref="C5:F5"/>
    <mergeCell ref="C6:F6"/>
    <mergeCell ref="C7:F7"/>
    <mergeCell ref="C8:F8"/>
    <mergeCell ref="C9:F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PUE_paso1</vt:lpstr>
      <vt:lpstr>Tablas</vt:lpstr>
      <vt:lpstr>PUE_paso2</vt:lpstr>
      <vt:lpstr>Resultado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Nohemi Elideth Gonzalez Rodriguez</dc:creator>
  <cp:lastModifiedBy>Arturo Granados Arzate</cp:lastModifiedBy>
  <dcterms:created xsi:type="dcterms:W3CDTF">2016-01-12T01:39:13Z</dcterms:created>
  <dcterms:modified xsi:type="dcterms:W3CDTF">2018-01-26T07:24:42Z</dcterms:modified>
</cp:coreProperties>
</file>